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FINANCIJ. IZVJEŠTAJ 2023 G\"/>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F273" i="9"/>
  <c r="E272" i="9"/>
  <c r="M271" i="9"/>
  <c r="F271" i="9" s="1"/>
  <c r="B271" i="9" s="1"/>
  <c r="L271" i="9"/>
  <c r="E271" i="9"/>
  <c r="M270" i="9"/>
  <c r="L270" i="9"/>
  <c r="F270" i="9" s="1"/>
  <c r="E270" i="9"/>
  <c r="M269" i="9"/>
  <c r="L269" i="9"/>
  <c r="F269" i="9"/>
  <c r="B269" i="9" s="1"/>
  <c r="E269" i="9"/>
  <c r="M268" i="9"/>
  <c r="L268" i="9"/>
  <c r="F268" i="9" s="1"/>
  <c r="E268" i="9"/>
  <c r="M267" i="9"/>
  <c r="F267" i="9" s="1"/>
  <c r="L267" i="9"/>
  <c r="E267" i="9"/>
  <c r="B267" i="9"/>
  <c r="M266" i="9"/>
  <c r="L266" i="9"/>
  <c r="F266" i="9" s="1"/>
  <c r="E266" i="9"/>
  <c r="B266" i="9" s="1"/>
  <c r="M265" i="9"/>
  <c r="L265" i="9"/>
  <c r="F265" i="9"/>
  <c r="B265" i="9" s="1"/>
  <c r="E265" i="9"/>
  <c r="M264" i="9"/>
  <c r="L264" i="9"/>
  <c r="F264" i="9" s="1"/>
  <c r="E264" i="9"/>
  <c r="B264" i="9" s="1"/>
  <c r="M263" i="9"/>
  <c r="F263" i="9" s="1"/>
  <c r="B263" i="9" s="1"/>
  <c r="L263" i="9"/>
  <c r="E263" i="9"/>
  <c r="M262" i="9"/>
  <c r="L262" i="9"/>
  <c r="F262" i="9" s="1"/>
  <c r="E262" i="9"/>
  <c r="B262" i="9" s="1"/>
  <c r="M261" i="9"/>
  <c r="L261" i="9"/>
  <c r="F261" i="9"/>
  <c r="E261" i="9"/>
  <c r="B261" i="9"/>
  <c r="M260" i="9"/>
  <c r="L260" i="9"/>
  <c r="F260" i="9" s="1"/>
  <c r="E260" i="9"/>
  <c r="B260" i="9" s="1"/>
  <c r="M259" i="9"/>
  <c r="F259" i="9" s="1"/>
  <c r="B259" i="9" s="1"/>
  <c r="L259" i="9"/>
  <c r="E259" i="9"/>
  <c r="M258" i="9"/>
  <c r="L258" i="9"/>
  <c r="F258" i="9" s="1"/>
  <c r="E258" i="9"/>
  <c r="B258" i="9" s="1"/>
  <c r="M257" i="9"/>
  <c r="F257" i="9" s="1"/>
  <c r="B257" i="9" s="1"/>
  <c r="L257" i="9"/>
  <c r="E257" i="9"/>
  <c r="M256" i="9"/>
  <c r="L256" i="9"/>
  <c r="F256" i="9" s="1"/>
  <c r="E256" i="9"/>
  <c r="B256" i="9" s="1"/>
  <c r="M255" i="9"/>
  <c r="F255" i="9" s="1"/>
  <c r="B255" i="9" s="1"/>
  <c r="L255" i="9"/>
  <c r="E255" i="9"/>
  <c r="M254" i="9"/>
  <c r="L254" i="9"/>
  <c r="F254" i="9" s="1"/>
  <c r="E254" i="9"/>
  <c r="B254" i="9" s="1"/>
  <c r="M253" i="9"/>
  <c r="F253" i="9" s="1"/>
  <c r="B253" i="9" s="1"/>
  <c r="L253" i="9"/>
  <c r="E253" i="9"/>
  <c r="M252" i="9"/>
  <c r="L252" i="9"/>
  <c r="F252" i="9" s="1"/>
  <c r="E252" i="9"/>
  <c r="B252" i="9" s="1"/>
  <c r="M251" i="9"/>
  <c r="F251" i="9" s="1"/>
  <c r="B251" i="9" s="1"/>
  <c r="L251" i="9"/>
  <c r="E251" i="9"/>
  <c r="M250" i="9"/>
  <c r="L250" i="9"/>
  <c r="F250" i="9" s="1"/>
  <c r="E250" i="9"/>
  <c r="B250" i="9" s="1"/>
  <c r="M249" i="9"/>
  <c r="F249" i="9" s="1"/>
  <c r="B249" i="9" s="1"/>
  <c r="L249" i="9"/>
  <c r="E249" i="9"/>
  <c r="M248" i="9"/>
  <c r="L248" i="9"/>
  <c r="F248" i="9" s="1"/>
  <c r="E248" i="9"/>
  <c r="B248" i="9" s="1"/>
  <c r="M247" i="9"/>
  <c r="F247" i="9" s="1"/>
  <c r="B247" i="9" s="1"/>
  <c r="L247" i="9"/>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B242" i="9" s="1"/>
  <c r="M241" i="9"/>
  <c r="L241" i="9"/>
  <c r="F241" i="9"/>
  <c r="B241" i="9" s="1"/>
  <c r="E241" i="9"/>
  <c r="M240" i="9"/>
  <c r="L240" i="9"/>
  <c r="F240" i="9" s="1"/>
  <c r="E240" i="9"/>
  <c r="B240" i="9" s="1"/>
  <c r="M239" i="9"/>
  <c r="L239" i="9"/>
  <c r="F239" i="9"/>
  <c r="B239" i="9" s="1"/>
  <c r="E239" i="9"/>
  <c r="M238" i="9"/>
  <c r="L238" i="9"/>
  <c r="F238" i="9" s="1"/>
  <c r="E238" i="9"/>
  <c r="B238" i="9" s="1"/>
  <c r="M237" i="9"/>
  <c r="L237" i="9"/>
  <c r="F237" i="9"/>
  <c r="B237" i="9" s="1"/>
  <c r="E237" i="9"/>
  <c r="M236" i="9"/>
  <c r="L236" i="9"/>
  <c r="F236" i="9" s="1"/>
  <c r="E236" i="9"/>
  <c r="B236" i="9" s="1"/>
  <c r="M235" i="9"/>
  <c r="L235" i="9"/>
  <c r="F235" i="9"/>
  <c r="B235" i="9" s="1"/>
  <c r="E235" i="9"/>
  <c r="M234" i="9"/>
  <c r="L234" i="9"/>
  <c r="F234" i="9" s="1"/>
  <c r="E234" i="9"/>
  <c r="B234" i="9" s="1"/>
  <c r="M233" i="9"/>
  <c r="L233" i="9"/>
  <c r="F233" i="9"/>
  <c r="B233" i="9" s="1"/>
  <c r="E233" i="9"/>
  <c r="M232" i="9"/>
  <c r="L232" i="9"/>
  <c r="F232" i="9" s="1"/>
  <c r="E232" i="9"/>
  <c r="B232" i="9" s="1"/>
  <c r="M231" i="9"/>
  <c r="L231" i="9"/>
  <c r="F231" i="9"/>
  <c r="B231" i="9" s="1"/>
  <c r="E231" i="9"/>
  <c r="M230" i="9"/>
  <c r="L230" i="9"/>
  <c r="F230" i="9" s="1"/>
  <c r="E230" i="9"/>
  <c r="B230" i="9" s="1"/>
  <c r="M229" i="9"/>
  <c r="L229" i="9"/>
  <c r="F229" i="9"/>
  <c r="E229" i="9"/>
  <c r="B229" i="9"/>
  <c r="M228" i="9"/>
  <c r="L228" i="9"/>
  <c r="F228" i="9" s="1"/>
  <c r="E228" i="9"/>
  <c r="B228" i="9" s="1"/>
  <c r="M227" i="9"/>
  <c r="F227" i="9" s="1"/>
  <c r="B227" i="9" s="1"/>
  <c r="L227" i="9"/>
  <c r="E227" i="9"/>
  <c r="M226" i="9"/>
  <c r="L226" i="9"/>
  <c r="F226" i="9" s="1"/>
  <c r="E226" i="9"/>
  <c r="B226" i="9" s="1"/>
  <c r="M225" i="9"/>
  <c r="L225" i="9"/>
  <c r="F225" i="9"/>
  <c r="B225" i="9" s="1"/>
  <c r="E225" i="9"/>
  <c r="M224" i="9"/>
  <c r="L224" i="9"/>
  <c r="F224" i="9" s="1"/>
  <c r="E224" i="9"/>
  <c r="B224" i="9" s="1"/>
  <c r="M223" i="9"/>
  <c r="L223" i="9"/>
  <c r="F223" i="9"/>
  <c r="B223" i="9" s="1"/>
  <c r="E223" i="9"/>
  <c r="M222" i="9"/>
  <c r="L222" i="9"/>
  <c r="E222" i="9"/>
  <c r="M221" i="9"/>
  <c r="F221" i="9" s="1"/>
  <c r="B221" i="9" s="1"/>
  <c r="L221" i="9"/>
  <c r="E221" i="9"/>
  <c r="M220" i="9"/>
  <c r="L220" i="9"/>
  <c r="E220" i="9"/>
  <c r="M219" i="9"/>
  <c r="F219" i="9" s="1"/>
  <c r="B219" i="9" s="1"/>
  <c r="L219" i="9"/>
  <c r="E219" i="9"/>
  <c r="M218" i="9"/>
  <c r="L218" i="9"/>
  <c r="E218" i="9"/>
  <c r="M217" i="9"/>
  <c r="L217" i="9"/>
  <c r="E217" i="9"/>
  <c r="M216" i="9"/>
  <c r="L216" i="9"/>
  <c r="F216" i="9" s="1"/>
  <c r="E216" i="9"/>
  <c r="B216" i="9" s="1"/>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F133" i="9"/>
  <c r="B133" i="9"/>
  <c r="H132" i="9"/>
  <c r="G132" i="9"/>
  <c r="F132" i="9"/>
  <c r="E132" i="9"/>
  <c r="B132" i="9" s="1"/>
  <c r="H131" i="9"/>
  <c r="G131" i="9"/>
  <c r="F131" i="9"/>
  <c r="E131" i="9"/>
  <c r="B131" i="9" s="1"/>
  <c r="H130" i="9"/>
  <c r="G130" i="9"/>
  <c r="E130" i="9" s="1"/>
  <c r="B130" i="9" s="1"/>
  <c r="F130" i="9"/>
  <c r="H129" i="9"/>
  <c r="G129" i="9"/>
  <c r="F129" i="9"/>
  <c r="H128" i="9"/>
  <c r="G128" i="9"/>
  <c r="F128" i="9"/>
  <c r="E128" i="9"/>
  <c r="B128" i="9" s="1"/>
  <c r="H127" i="9"/>
  <c r="G127" i="9"/>
  <c r="F127" i="9"/>
  <c r="E127" i="9"/>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F121" i="9"/>
  <c r="H120" i="9"/>
  <c r="G120" i="9"/>
  <c r="F120" i="9"/>
  <c r="E120" i="9"/>
  <c r="B120" i="9" s="1"/>
  <c r="H119" i="9"/>
  <c r="G119" i="9"/>
  <c r="F119" i="9"/>
  <c r="E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H110" i="9"/>
  <c r="G110" i="9"/>
  <c r="E110" i="9" s="1"/>
  <c r="B110" i="9" s="1"/>
  <c r="F110" i="9"/>
  <c r="H109" i="9"/>
  <c r="G109" i="9"/>
  <c r="E109" i="9" s="1"/>
  <c r="F109" i="9"/>
  <c r="B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G103" i="9"/>
  <c r="F103" i="9"/>
  <c r="E103" i="9"/>
  <c r="H102" i="9"/>
  <c r="G102" i="9"/>
  <c r="E102" i="9" s="1"/>
  <c r="B102" i="9" s="1"/>
  <c r="F102" i="9"/>
  <c r="H101" i="9"/>
  <c r="G101" i="9"/>
  <c r="E101" i="9" s="1"/>
  <c r="B101" i="9" s="1"/>
  <c r="F101" i="9"/>
  <c r="H100" i="9"/>
  <c r="G100" i="9"/>
  <c r="F100" i="9"/>
  <c r="E100" i="9"/>
  <c r="B100" i="9" s="1"/>
  <c r="H99" i="9"/>
  <c r="G99" i="9"/>
  <c r="F99" i="9"/>
  <c r="E99" i="9"/>
  <c r="H98" i="9"/>
  <c r="G98" i="9"/>
  <c r="E98" i="9" s="1"/>
  <c r="F98" i="9"/>
  <c r="H97" i="9"/>
  <c r="G97" i="9"/>
  <c r="E97" i="9" s="1"/>
  <c r="B97" i="9" s="1"/>
  <c r="F97" i="9"/>
  <c r="H96" i="9"/>
  <c r="G96" i="9"/>
  <c r="F96" i="9"/>
  <c r="E96" i="9"/>
  <c r="B96" i="9" s="1"/>
  <c r="H95" i="9"/>
  <c r="G95" i="9"/>
  <c r="F95" i="9"/>
  <c r="E95" i="9"/>
  <c r="H94" i="9"/>
  <c r="G94" i="9"/>
  <c r="E94" i="9" s="1"/>
  <c r="F94" i="9"/>
  <c r="H93" i="9"/>
  <c r="G93" i="9"/>
  <c r="E93" i="9" s="1"/>
  <c r="B93" i="9" s="1"/>
  <c r="F93" i="9"/>
  <c r="H92" i="9"/>
  <c r="G92" i="9"/>
  <c r="F92" i="9"/>
  <c r="E92" i="9"/>
  <c r="B92" i="9" s="1"/>
  <c r="H91" i="9"/>
  <c r="G91" i="9"/>
  <c r="F91" i="9"/>
  <c r="E91" i="9"/>
  <c r="H90" i="9"/>
  <c r="G90" i="9"/>
  <c r="E90" i="9" s="1"/>
  <c r="F90" i="9"/>
  <c r="H89" i="9"/>
  <c r="G89" i="9"/>
  <c r="E89" i="9" s="1"/>
  <c r="B89" i="9" s="1"/>
  <c r="F89" i="9"/>
  <c r="H88" i="9"/>
  <c r="G88" i="9"/>
  <c r="F88" i="9"/>
  <c r="E88" i="9"/>
  <c r="B88" i="9" s="1"/>
  <c r="H87" i="9"/>
  <c r="G87" i="9"/>
  <c r="F87" i="9"/>
  <c r="E87" i="9"/>
  <c r="H86" i="9"/>
  <c r="G86" i="9"/>
  <c r="F86" i="9"/>
  <c r="H85" i="9"/>
  <c r="E85" i="9" s="1"/>
  <c r="B85" i="9" s="1"/>
  <c r="G85" i="9"/>
  <c r="F85" i="9"/>
  <c r="H84" i="9"/>
  <c r="G84" i="9"/>
  <c r="F84" i="9"/>
  <c r="E84" i="9"/>
  <c r="B84" i="9" s="1"/>
  <c r="H83" i="9"/>
  <c r="G83" i="9"/>
  <c r="E83" i="9" s="1"/>
  <c r="B83" i="9" s="1"/>
  <c r="F83" i="9"/>
  <c r="H82" i="9"/>
  <c r="G82" i="9"/>
  <c r="F82" i="9"/>
  <c r="H81" i="9"/>
  <c r="G81" i="9"/>
  <c r="E81" i="9" s="1"/>
  <c r="B81" i="9" s="1"/>
  <c r="F81" i="9"/>
  <c r="H80" i="9"/>
  <c r="G80" i="9"/>
  <c r="F80" i="9"/>
  <c r="E80" i="9"/>
  <c r="B80" i="9" s="1"/>
  <c r="H79" i="9"/>
  <c r="G79" i="9"/>
  <c r="F79" i="9"/>
  <c r="E79" i="9"/>
  <c r="H78" i="9"/>
  <c r="G78" i="9"/>
  <c r="F78" i="9"/>
  <c r="H77" i="9"/>
  <c r="E77" i="9" s="1"/>
  <c r="B77" i="9" s="1"/>
  <c r="G77" i="9"/>
  <c r="F77" i="9"/>
  <c r="H76" i="9"/>
  <c r="G76" i="9"/>
  <c r="F76" i="9"/>
  <c r="E76" i="9"/>
  <c r="B76" i="9" s="1"/>
  <c r="H75" i="9"/>
  <c r="G75" i="9"/>
  <c r="E75" i="9" s="1"/>
  <c r="B75" i="9" s="1"/>
  <c r="F75" i="9"/>
  <c r="H74" i="9"/>
  <c r="G74" i="9"/>
  <c r="F74" i="9"/>
  <c r="H73" i="9"/>
  <c r="G73" i="9"/>
  <c r="E73" i="9" s="1"/>
  <c r="B73" i="9" s="1"/>
  <c r="F73" i="9"/>
  <c r="H72" i="9"/>
  <c r="G72" i="9"/>
  <c r="F72" i="9"/>
  <c r="E72" i="9"/>
  <c r="B72" i="9" s="1"/>
  <c r="H71" i="9"/>
  <c r="G71" i="9"/>
  <c r="F71" i="9"/>
  <c r="E71" i="9"/>
  <c r="H70" i="9"/>
  <c r="G70" i="9"/>
  <c r="F70" i="9"/>
  <c r="H69" i="9"/>
  <c r="E69" i="9" s="1"/>
  <c r="B69" i="9" s="1"/>
  <c r="G69" i="9"/>
  <c r="F69" i="9"/>
  <c r="H68" i="9"/>
  <c r="E68" i="9" s="1"/>
  <c r="B68" i="9" s="1"/>
  <c r="G68" i="9"/>
  <c r="F68" i="9"/>
  <c r="H67" i="9"/>
  <c r="G67" i="9"/>
  <c r="E67" i="9" s="1"/>
  <c r="B67" i="9" s="1"/>
  <c r="F67" i="9"/>
  <c r="H66" i="9"/>
  <c r="G66" i="9"/>
  <c r="F66" i="9"/>
  <c r="H65" i="9"/>
  <c r="G65" i="9"/>
  <c r="E65" i="9" s="1"/>
  <c r="B65" i="9" s="1"/>
  <c r="F65" i="9"/>
  <c r="H64" i="9"/>
  <c r="G64" i="9"/>
  <c r="F64" i="9"/>
  <c r="E64" i="9"/>
  <c r="B64" i="9" s="1"/>
  <c r="H63" i="9"/>
  <c r="G63" i="9"/>
  <c r="F63" i="9"/>
  <c r="E63" i="9"/>
  <c r="H62" i="9"/>
  <c r="G62" i="9"/>
  <c r="F62" i="9"/>
  <c r="H61" i="9"/>
  <c r="E61" i="9" s="1"/>
  <c r="B61" i="9" s="1"/>
  <c r="G61" i="9"/>
  <c r="F61" i="9"/>
  <c r="H60" i="9"/>
  <c r="G60" i="9"/>
  <c r="F60" i="9"/>
  <c r="E60" i="9"/>
  <c r="B60" i="9" s="1"/>
  <c r="H59" i="9"/>
  <c r="G59" i="9"/>
  <c r="E59" i="9" s="1"/>
  <c r="B59" i="9" s="1"/>
  <c r="F59" i="9"/>
  <c r="H58" i="9"/>
  <c r="G58" i="9"/>
  <c r="F58" i="9"/>
  <c r="H57" i="9"/>
  <c r="G57" i="9"/>
  <c r="E57" i="9" s="1"/>
  <c r="B57" i="9" s="1"/>
  <c r="F57" i="9"/>
  <c r="H56" i="9"/>
  <c r="G56" i="9"/>
  <c r="F56" i="9"/>
  <c r="E56" i="9"/>
  <c r="B56" i="9" s="1"/>
  <c r="H55" i="9"/>
  <c r="G55" i="9"/>
  <c r="F55" i="9"/>
  <c r="E55" i="9"/>
  <c r="H54" i="9"/>
  <c r="G54" i="9"/>
  <c r="F54" i="9"/>
  <c r="H53" i="9"/>
  <c r="E53" i="9" s="1"/>
  <c r="B53" i="9" s="1"/>
  <c r="G53" i="9"/>
  <c r="F53" i="9"/>
  <c r="H52" i="9"/>
  <c r="G52" i="9"/>
  <c r="F52" i="9"/>
  <c r="E52" i="9"/>
  <c r="B52" i="9" s="1"/>
  <c r="H51" i="9"/>
  <c r="G51" i="9"/>
  <c r="E51" i="9" s="1"/>
  <c r="B51" i="9" s="1"/>
  <c r="F51" i="9"/>
  <c r="H50" i="9"/>
  <c r="G50" i="9"/>
  <c r="F50" i="9"/>
  <c r="H49" i="9"/>
  <c r="G49" i="9"/>
  <c r="E49" i="9" s="1"/>
  <c r="B49" i="9" s="1"/>
  <c r="F49" i="9"/>
  <c r="H48" i="9"/>
  <c r="G48" i="9"/>
  <c r="F48" i="9"/>
  <c r="E48" i="9"/>
  <c r="B48" i="9" s="1"/>
  <c r="H47" i="9"/>
  <c r="G47" i="9"/>
  <c r="F47" i="9"/>
  <c r="B47" i="9" s="1"/>
  <c r="E47" i="9"/>
  <c r="H46" i="9"/>
  <c r="G46" i="9"/>
  <c r="F46" i="9"/>
  <c r="H45" i="9"/>
  <c r="G45" i="9"/>
  <c r="F45" i="9"/>
  <c r="H44" i="9"/>
  <c r="G44" i="9"/>
  <c r="F44" i="9"/>
  <c r="H43" i="9"/>
  <c r="E43" i="9" s="1"/>
  <c r="B43" i="9" s="1"/>
  <c r="G43" i="9"/>
  <c r="F43" i="9"/>
  <c r="H42" i="9"/>
  <c r="G42" i="9"/>
  <c r="F42" i="9"/>
  <c r="H41" i="9"/>
  <c r="G41" i="9"/>
  <c r="F41" i="9"/>
  <c r="H40" i="9"/>
  <c r="G40" i="9"/>
  <c r="F40" i="9"/>
  <c r="H39" i="9"/>
  <c r="E39" i="9" s="1"/>
  <c r="B39" i="9" s="1"/>
  <c r="G39" i="9"/>
  <c r="F39" i="9"/>
  <c r="H38" i="9"/>
  <c r="G38" i="9"/>
  <c r="F38" i="9"/>
  <c r="H37" i="9"/>
  <c r="G37" i="9"/>
  <c r="E37" i="9" s="1"/>
  <c r="B37" i="9" s="1"/>
  <c r="F37" i="9"/>
  <c r="H36" i="9"/>
  <c r="G36" i="9"/>
  <c r="F36" i="9"/>
  <c r="E36" i="9"/>
  <c r="B36" i="9" s="1"/>
  <c r="H35" i="9"/>
  <c r="E35" i="9" s="1"/>
  <c r="B35" i="9" s="1"/>
  <c r="G35" i="9"/>
  <c r="F35" i="9"/>
  <c r="H34" i="9"/>
  <c r="G34" i="9"/>
  <c r="F34" i="9"/>
  <c r="H33" i="9"/>
  <c r="G33" i="9"/>
  <c r="F33" i="9"/>
  <c r="H32" i="9"/>
  <c r="G32" i="9"/>
  <c r="F32" i="9"/>
  <c r="H31" i="9"/>
  <c r="E31" i="9" s="1"/>
  <c r="B31" i="9" s="1"/>
  <c r="G31" i="9"/>
  <c r="F31" i="9"/>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G23" i="9"/>
  <c r="F23" i="9"/>
  <c r="H22" i="9"/>
  <c r="G22" i="9"/>
  <c r="F22" i="9"/>
  <c r="E22" i="9"/>
  <c r="B22" i="9" s="1"/>
  <c r="F21" i="9"/>
  <c r="F4" i="9"/>
  <c r="O3" i="9"/>
  <c r="G275" i="9" s="1"/>
  <c r="E275" i="9" s="1"/>
  <c r="I3" i="9"/>
  <c r="H3" i="9"/>
  <c r="G3" i="9"/>
  <c r="D101" i="8"/>
  <c r="I36" i="3" s="1"/>
  <c r="D95" i="8"/>
  <c r="D90" i="8"/>
  <c r="C1565" i="1" s="1"/>
  <c r="H1565" i="1" s="1"/>
  <c r="D85" i="8"/>
  <c r="D80" i="8"/>
  <c r="D75" i="8"/>
  <c r="D70" i="8"/>
  <c r="D65" i="8"/>
  <c r="D60" i="8"/>
  <c r="D55" i="8"/>
  <c r="D50" i="8"/>
  <c r="D49" i="8" s="1"/>
  <c r="C1524" i="1" s="1"/>
  <c r="G1524" i="1" s="1"/>
  <c r="D44" i="8"/>
  <c r="D36" i="8"/>
  <c r="D26" i="8"/>
  <c r="D24" i="8" s="1"/>
  <c r="D18" i="8"/>
  <c r="D8" i="8"/>
  <c r="D6" i="8" s="1"/>
  <c r="C1481" i="1" s="1"/>
  <c r="E44" i="7"/>
  <c r="D44" i="7"/>
  <c r="E39" i="7"/>
  <c r="D39" i="7"/>
  <c r="D38" i="7" s="1"/>
  <c r="E38" i="7"/>
  <c r="E30" i="7"/>
  <c r="D30" i="7"/>
  <c r="E23" i="7"/>
  <c r="E22" i="7" s="1"/>
  <c r="D23" i="7"/>
  <c r="D22" i="7"/>
  <c r="E14" i="7"/>
  <c r="D14" i="7"/>
  <c r="E7" i="7"/>
  <c r="E6" i="7" s="1"/>
  <c r="D1437" i="1"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D1235" i="1" s="1"/>
  <c r="F257" i="5"/>
  <c r="F256" i="5"/>
  <c r="F255" i="5"/>
  <c r="F254" i="5"/>
  <c r="F253" i="5"/>
  <c r="F252" i="5"/>
  <c r="F251" i="5"/>
  <c r="E250" i="5"/>
  <c r="D1227" i="1" s="1"/>
  <c r="D250" i="5"/>
  <c r="F249" i="5"/>
  <c r="F248" i="5"/>
  <c r="F247" i="5"/>
  <c r="E246" i="5"/>
  <c r="D246" i="5"/>
  <c r="D245" i="5" s="1"/>
  <c r="C1222" i="1" s="1"/>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154" i="1" s="1"/>
  <c r="D180" i="5"/>
  <c r="F180" i="5" s="1"/>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F86" i="5"/>
  <c r="F85" i="5"/>
  <c r="F84" i="5"/>
  <c r="F83" i="5"/>
  <c r="F82" i="5"/>
  <c r="F81" i="5"/>
  <c r="F80" i="5"/>
  <c r="F79" i="5"/>
  <c r="E79" i="5"/>
  <c r="E78" i="5" s="1"/>
  <c r="D79" i="5"/>
  <c r="D78"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E13" i="5"/>
  <c r="E12" i="5" s="1"/>
  <c r="E7" i="5" s="1"/>
  <c r="D985" i="1" s="1"/>
  <c r="D13" i="5"/>
  <c r="D12" i="5"/>
  <c r="C990" i="1"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F638" i="4"/>
  <c r="F637" i="4"/>
  <c r="F634" i="4"/>
  <c r="F633" i="4"/>
  <c r="F632" i="4"/>
  <c r="E632" i="4"/>
  <c r="D632" i="4"/>
  <c r="F631" i="4"/>
  <c r="F630" i="4"/>
  <c r="F629" i="4"/>
  <c r="E629" i="4"/>
  <c r="D629" i="4"/>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D593" i="4" s="1"/>
  <c r="F593" i="4" s="1"/>
  <c r="E593" i="4"/>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E529" i="4"/>
  <c r="F527" i="4"/>
  <c r="F526" i="4"/>
  <c r="E525" i="4"/>
  <c r="E515" i="4" s="1"/>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E484" i="4" s="1"/>
  <c r="D485" i="4"/>
  <c r="F483" i="4"/>
  <c r="F482" i="4"/>
  <c r="F481" i="4"/>
  <c r="E481" i="4"/>
  <c r="D481" i="4"/>
  <c r="F480" i="4"/>
  <c r="F479" i="4"/>
  <c r="E478" i="4"/>
  <c r="D478" i="4"/>
  <c r="F478"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E417" i="4"/>
  <c r="D412" i="1" s="1"/>
  <c r="D417" i="4"/>
  <c r="D644" i="4" s="1"/>
  <c r="F644" i="4" s="1"/>
  <c r="E416" i="4"/>
  <c r="D416" i="4"/>
  <c r="D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D312" i="4"/>
  <c r="F310" i="4"/>
  <c r="F309" i="4"/>
  <c r="F308" i="4"/>
  <c r="F307" i="4"/>
  <c r="F306" i="4"/>
  <c r="F305" i="4"/>
  <c r="F304" i="4"/>
  <c r="E304" i="4"/>
  <c r="D304" i="4"/>
  <c r="F303" i="4"/>
  <c r="F302" i="4"/>
  <c r="F301" i="4"/>
  <c r="E300" i="4"/>
  <c r="E299" i="4" s="1"/>
  <c r="D300" i="4"/>
  <c r="F300" i="4" s="1"/>
  <c r="D299" i="4"/>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s="1"/>
  <c r="F263" i="4" s="1"/>
  <c r="F262" i="4"/>
  <c r="F261" i="4"/>
  <c r="F260" i="4"/>
  <c r="E259" i="4"/>
  <c r="F259" i="4" s="1"/>
  <c r="D259" i="4"/>
  <c r="F258" i="4"/>
  <c r="F257" i="4"/>
  <c r="F256" i="4"/>
  <c r="F255" i="4"/>
  <c r="F254" i="4"/>
  <c r="F253" i="4"/>
  <c r="E253" i="4"/>
  <c r="E252" i="4" s="1"/>
  <c r="F252" i="4" s="1"/>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E197" i="4"/>
  <c r="E196" i="4"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F134" i="4" s="1"/>
  <c r="D134" i="4"/>
  <c r="D133" i="4" s="1"/>
  <c r="E133" i="4"/>
  <c r="F132" i="4"/>
  <c r="F131" i="4"/>
  <c r="F130" i="4"/>
  <c r="F129" i="4"/>
  <c r="E128" i="4"/>
  <c r="D128" i="4"/>
  <c r="F127" i="4"/>
  <c r="F126" i="4"/>
  <c r="E125" i="4"/>
  <c r="E124" i="4" s="1"/>
  <c r="D125" i="4"/>
  <c r="F125" i="4" s="1"/>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G1578" i="1" s="1"/>
  <c r="C1577" i="1"/>
  <c r="H1577" i="1" s="1"/>
  <c r="H1575" i="1"/>
  <c r="G1575" i="1"/>
  <c r="C1575" i="1"/>
  <c r="C1574" i="1"/>
  <c r="G1574" i="1" s="1"/>
  <c r="G1573" i="1"/>
  <c r="C1573" i="1"/>
  <c r="H1573" i="1" s="1"/>
  <c r="C1572" i="1"/>
  <c r="G1572" i="1" s="1"/>
  <c r="H1571" i="1"/>
  <c r="G1571" i="1"/>
  <c r="C1571" i="1"/>
  <c r="H1570" i="1"/>
  <c r="C1570" i="1"/>
  <c r="G1570" i="1" s="1"/>
  <c r="G1569" i="1"/>
  <c r="C1569" i="1"/>
  <c r="H1569" i="1" s="1"/>
  <c r="H1568" i="1"/>
  <c r="C1568" i="1"/>
  <c r="G1568" i="1" s="1"/>
  <c r="H1567" i="1"/>
  <c r="G1567" i="1"/>
  <c r="C1567" i="1"/>
  <c r="C1566" i="1"/>
  <c r="G1566" i="1" s="1"/>
  <c r="C1564" i="1"/>
  <c r="G1564" i="1" s="1"/>
  <c r="H1563" i="1"/>
  <c r="G1563" i="1"/>
  <c r="C1563" i="1"/>
  <c r="H1562" i="1"/>
  <c r="C1562" i="1"/>
  <c r="G1562" i="1" s="1"/>
  <c r="C1561" i="1"/>
  <c r="H1561" i="1" s="1"/>
  <c r="C1560" i="1"/>
  <c r="G1560" i="1" s="1"/>
  <c r="H1559" i="1"/>
  <c r="G1559" i="1"/>
  <c r="C1559" i="1"/>
  <c r="C1558" i="1"/>
  <c r="G1558" i="1" s="1"/>
  <c r="G1557" i="1"/>
  <c r="C1557" i="1"/>
  <c r="H1557" i="1" s="1"/>
  <c r="C1556" i="1"/>
  <c r="G1556" i="1" s="1"/>
  <c r="H1555" i="1"/>
  <c r="G1555" i="1"/>
  <c r="C1555" i="1"/>
  <c r="H1554" i="1"/>
  <c r="C1554" i="1"/>
  <c r="G1554" i="1" s="1"/>
  <c r="G1553" i="1"/>
  <c r="C1553" i="1"/>
  <c r="H1553" i="1" s="1"/>
  <c r="H1552" i="1"/>
  <c r="C1552" i="1"/>
  <c r="G1552" i="1" s="1"/>
  <c r="C1551" i="1"/>
  <c r="H1551" i="1" s="1"/>
  <c r="C1550" i="1"/>
  <c r="G1550" i="1" s="1"/>
  <c r="G1549" i="1"/>
  <c r="C1549" i="1"/>
  <c r="H1549" i="1" s="1"/>
  <c r="C1548" i="1"/>
  <c r="G1548" i="1" s="1"/>
  <c r="H1547" i="1"/>
  <c r="G1547" i="1"/>
  <c r="C1547" i="1"/>
  <c r="H1546" i="1"/>
  <c r="C1546" i="1"/>
  <c r="G1546" i="1" s="1"/>
  <c r="G1545" i="1"/>
  <c r="C1545" i="1"/>
  <c r="H1545" i="1" s="1"/>
  <c r="H1544" i="1"/>
  <c r="C1544" i="1"/>
  <c r="G1544" i="1" s="1"/>
  <c r="H1543" i="1"/>
  <c r="G1543" i="1"/>
  <c r="C1543" i="1"/>
  <c r="C1542" i="1"/>
  <c r="G1542" i="1" s="1"/>
  <c r="G1541" i="1"/>
  <c r="C1541" i="1"/>
  <c r="H1541" i="1" s="1"/>
  <c r="C1540" i="1"/>
  <c r="G1540" i="1" s="1"/>
  <c r="H1539" i="1"/>
  <c r="G1539" i="1"/>
  <c r="C1539" i="1"/>
  <c r="H1538" i="1"/>
  <c r="C1538" i="1"/>
  <c r="G1538" i="1" s="1"/>
  <c r="G1537" i="1"/>
  <c r="C1537" i="1"/>
  <c r="H1537" i="1" s="1"/>
  <c r="H1536" i="1"/>
  <c r="C1536" i="1"/>
  <c r="G1536" i="1" s="1"/>
  <c r="H1535" i="1"/>
  <c r="G1535" i="1"/>
  <c r="C1535" i="1"/>
  <c r="C1534" i="1"/>
  <c r="G1534" i="1" s="1"/>
  <c r="G1533" i="1"/>
  <c r="C1533" i="1"/>
  <c r="H1533" i="1" s="1"/>
  <c r="C1532" i="1"/>
  <c r="G1532" i="1" s="1"/>
  <c r="C1531" i="1"/>
  <c r="H1531" i="1" s="1"/>
  <c r="C1530" i="1"/>
  <c r="G1530" i="1" s="1"/>
  <c r="G1529" i="1"/>
  <c r="C1529" i="1"/>
  <c r="H1529" i="1" s="1"/>
  <c r="H1528" i="1"/>
  <c r="C1528" i="1"/>
  <c r="G1528" i="1" s="1"/>
  <c r="H1527" i="1"/>
  <c r="G1527" i="1"/>
  <c r="C1527" i="1"/>
  <c r="C1526" i="1"/>
  <c r="G1526" i="1" s="1"/>
  <c r="H1523" i="1"/>
  <c r="G1523" i="1"/>
  <c r="C1523" i="1"/>
  <c r="H1522" i="1"/>
  <c r="C1522" i="1"/>
  <c r="G1522" i="1" s="1"/>
  <c r="G1521" i="1"/>
  <c r="C1521" i="1"/>
  <c r="H1521" i="1" s="1"/>
  <c r="C1520" i="1"/>
  <c r="G1520" i="1" s="1"/>
  <c r="G1519" i="1"/>
  <c r="C1519" i="1"/>
  <c r="H1519" i="1" s="1"/>
  <c r="H1516" i="1"/>
  <c r="C1516" i="1"/>
  <c r="G1516" i="1" s="1"/>
  <c r="H1515" i="1"/>
  <c r="G1515" i="1"/>
  <c r="C1515" i="1"/>
  <c r="H1514" i="1"/>
  <c r="G1514" i="1"/>
  <c r="C1514" i="1"/>
  <c r="G1513" i="1"/>
  <c r="C1513" i="1"/>
  <c r="H1513" i="1" s="1"/>
  <c r="H1512" i="1"/>
  <c r="C1512" i="1"/>
  <c r="G1512" i="1" s="1"/>
  <c r="H1511" i="1"/>
  <c r="G1511" i="1"/>
  <c r="C1511" i="1"/>
  <c r="C1510" i="1"/>
  <c r="H1510" i="1" s="1"/>
  <c r="C1509" i="1"/>
  <c r="H1509" i="1" s="1"/>
  <c r="H1508" i="1"/>
  <c r="C1508" i="1"/>
  <c r="G1508" i="1" s="1"/>
  <c r="G1507" i="1"/>
  <c r="C1507" i="1"/>
  <c r="H1507" i="1" s="1"/>
  <c r="H1506" i="1"/>
  <c r="G1506" i="1"/>
  <c r="C1506" i="1"/>
  <c r="G1505" i="1"/>
  <c r="C1505" i="1"/>
  <c r="H1505" i="1" s="1"/>
  <c r="C1504" i="1"/>
  <c r="G1504" i="1" s="1"/>
  <c r="G1503" i="1"/>
  <c r="C1503" i="1"/>
  <c r="H1503" i="1" s="1"/>
  <c r="G1502" i="1"/>
  <c r="C1502" i="1"/>
  <c r="H1502" i="1" s="1"/>
  <c r="C1501" i="1"/>
  <c r="H1501" i="1" s="1"/>
  <c r="H1500" i="1"/>
  <c r="C1500" i="1"/>
  <c r="G1500" i="1" s="1"/>
  <c r="C1499" i="1"/>
  <c r="G1499" i="1" s="1"/>
  <c r="H1498" i="1"/>
  <c r="G1498" i="1"/>
  <c r="C1498" i="1"/>
  <c r="G1497" i="1"/>
  <c r="C1497" i="1"/>
  <c r="H1497" i="1" s="1"/>
  <c r="H1496" i="1"/>
  <c r="C1496" i="1"/>
  <c r="G1496" i="1" s="1"/>
  <c r="H1495" i="1"/>
  <c r="G1495" i="1"/>
  <c r="C1495" i="1"/>
  <c r="G1494" i="1"/>
  <c r="C1494" i="1"/>
  <c r="H1494" i="1" s="1"/>
  <c r="G1493" i="1"/>
  <c r="C1493" i="1"/>
  <c r="H1493" i="1" s="1"/>
  <c r="C1492" i="1"/>
  <c r="G1492" i="1" s="1"/>
  <c r="G1491" i="1"/>
  <c r="C1491" i="1"/>
  <c r="H1491" i="1" s="1"/>
  <c r="H1490" i="1"/>
  <c r="G1490" i="1"/>
  <c r="C1490" i="1"/>
  <c r="G1489" i="1"/>
  <c r="C1489" i="1"/>
  <c r="H1489" i="1" s="1"/>
  <c r="H1488" i="1"/>
  <c r="C1488" i="1"/>
  <c r="G1488" i="1" s="1"/>
  <c r="H1487" i="1"/>
  <c r="G1487" i="1"/>
  <c r="C1487" i="1"/>
  <c r="C1486" i="1"/>
  <c r="H1486" i="1" s="1"/>
  <c r="C1485" i="1"/>
  <c r="H1485" i="1" s="1"/>
  <c r="C1484" i="1"/>
  <c r="G1484" i="1" s="1"/>
  <c r="C1483" i="1"/>
  <c r="G1483" i="1" s="1"/>
  <c r="H1482" i="1"/>
  <c r="G1482" i="1"/>
  <c r="C1482" i="1"/>
  <c r="C1480" i="1"/>
  <c r="G1480" i="1" s="1"/>
  <c r="G1479" i="1"/>
  <c r="I1479" i="1" s="1"/>
  <c r="D1479" i="1"/>
  <c r="C1479" i="1"/>
  <c r="H1479" i="1" s="1"/>
  <c r="H1478" i="1"/>
  <c r="D1478" i="1"/>
  <c r="C1478" i="1"/>
  <c r="J1478" i="1" s="1"/>
  <c r="D1477" i="1"/>
  <c r="C1477" i="1"/>
  <c r="H1477" i="1" s="1"/>
  <c r="H1476" i="1"/>
  <c r="G1476" i="1"/>
  <c r="I1476" i="1" s="1"/>
  <c r="D1476" i="1"/>
  <c r="C1476" i="1"/>
  <c r="J1476" i="1" s="1"/>
  <c r="H1475" i="1"/>
  <c r="G1475" i="1"/>
  <c r="D1475" i="1"/>
  <c r="C1475" i="1"/>
  <c r="G1474" i="1"/>
  <c r="I1474" i="1" s="1"/>
  <c r="D1474" i="1"/>
  <c r="C1474" i="1"/>
  <c r="H1474" i="1" s="1"/>
  <c r="H1473" i="1"/>
  <c r="D1473" i="1"/>
  <c r="C1473" i="1"/>
  <c r="J1473" i="1" s="1"/>
  <c r="D1472" i="1"/>
  <c r="C1472" i="1"/>
  <c r="H1472" i="1" s="1"/>
  <c r="H1471" i="1"/>
  <c r="G1471" i="1"/>
  <c r="I1471" i="1" s="1"/>
  <c r="D1471" i="1"/>
  <c r="C1471" i="1"/>
  <c r="J1471" i="1" s="1"/>
  <c r="H1470" i="1"/>
  <c r="G1470" i="1"/>
  <c r="D1470" i="1"/>
  <c r="C1470" i="1"/>
  <c r="H1469" i="1"/>
  <c r="G1469" i="1"/>
  <c r="D1469" i="1"/>
  <c r="C1469" i="1"/>
  <c r="D1468" i="1"/>
  <c r="C1468" i="1"/>
  <c r="H1468" i="1" s="1"/>
  <c r="G1467" i="1"/>
  <c r="D1467" i="1"/>
  <c r="C1467" i="1"/>
  <c r="J1467" i="1" s="1"/>
  <c r="D1466" i="1"/>
  <c r="C1466" i="1"/>
  <c r="H1466" i="1" s="1"/>
  <c r="G1465" i="1"/>
  <c r="D1465" i="1"/>
  <c r="C1465" i="1"/>
  <c r="J1465" i="1" s="1"/>
  <c r="D1464" i="1"/>
  <c r="C1464" i="1"/>
  <c r="H1464" i="1" s="1"/>
  <c r="G1463" i="1"/>
  <c r="D1463" i="1"/>
  <c r="C1463" i="1"/>
  <c r="J1463" i="1" s="1"/>
  <c r="D1462" i="1"/>
  <c r="C1462" i="1"/>
  <c r="H1462" i="1" s="1"/>
  <c r="D1461" i="1"/>
  <c r="C1461" i="1"/>
  <c r="H1461" i="1" s="1"/>
  <c r="G1460" i="1"/>
  <c r="D1460" i="1"/>
  <c r="C1460" i="1"/>
  <c r="J1460" i="1" s="1"/>
  <c r="D1459" i="1"/>
  <c r="C1459" i="1"/>
  <c r="H1459" i="1" s="1"/>
  <c r="G1458" i="1"/>
  <c r="D1458" i="1"/>
  <c r="C1458" i="1"/>
  <c r="J1458" i="1" s="1"/>
  <c r="D1457" i="1"/>
  <c r="C1457" i="1"/>
  <c r="H1457" i="1" s="1"/>
  <c r="G1456" i="1"/>
  <c r="D1456" i="1"/>
  <c r="C1456" i="1"/>
  <c r="J1456" i="1" s="1"/>
  <c r="D1455" i="1"/>
  <c r="C1455" i="1"/>
  <c r="H1455" i="1" s="1"/>
  <c r="D1454" i="1"/>
  <c r="C1454" i="1"/>
  <c r="H1454" i="1" s="1"/>
  <c r="D1453" i="1"/>
  <c r="C1453" i="1"/>
  <c r="H1453" i="1" s="1"/>
  <c r="G1452" i="1"/>
  <c r="D1452" i="1"/>
  <c r="C1452" i="1"/>
  <c r="J1452" i="1" s="1"/>
  <c r="D1451" i="1"/>
  <c r="C1451" i="1"/>
  <c r="H1451" i="1" s="1"/>
  <c r="G1450" i="1"/>
  <c r="D1450" i="1"/>
  <c r="C1450" i="1"/>
  <c r="J1450" i="1" s="1"/>
  <c r="D1449" i="1"/>
  <c r="C1449" i="1"/>
  <c r="H1449" i="1" s="1"/>
  <c r="G1448" i="1"/>
  <c r="D1448" i="1"/>
  <c r="C1448" i="1"/>
  <c r="J1448" i="1" s="1"/>
  <c r="D1447" i="1"/>
  <c r="C1447" i="1"/>
  <c r="H1447" i="1" s="1"/>
  <c r="G1446" i="1"/>
  <c r="D1446" i="1"/>
  <c r="C1446" i="1"/>
  <c r="J1446" i="1" s="1"/>
  <c r="H1445" i="1"/>
  <c r="D1445" i="1"/>
  <c r="G1445" i="1" s="1"/>
  <c r="C1445" i="1"/>
  <c r="J1445" i="1" s="1"/>
  <c r="D1444" i="1"/>
  <c r="J1444" i="1" s="1"/>
  <c r="C1444" i="1"/>
  <c r="G1444" i="1" s="1"/>
  <c r="H1443" i="1"/>
  <c r="D1443" i="1"/>
  <c r="G1443" i="1" s="1"/>
  <c r="I1443" i="1" s="1"/>
  <c r="C1443" i="1"/>
  <c r="D1442" i="1"/>
  <c r="J1442" i="1" s="1"/>
  <c r="C1442" i="1"/>
  <c r="G1442" i="1" s="1"/>
  <c r="H1441" i="1"/>
  <c r="D1441" i="1"/>
  <c r="G1441" i="1" s="1"/>
  <c r="I1441" i="1" s="1"/>
  <c r="C1441" i="1"/>
  <c r="D1440" i="1"/>
  <c r="J1440" i="1" s="1"/>
  <c r="C1440" i="1"/>
  <c r="H1439" i="1"/>
  <c r="D1439" i="1"/>
  <c r="G1439" i="1" s="1"/>
  <c r="I1439" i="1" s="1"/>
  <c r="C1439" i="1"/>
  <c r="D1438" i="1"/>
  <c r="G1438" i="1" s="1"/>
  <c r="C1438" i="1"/>
  <c r="C1437" i="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G1428" i="1" s="1"/>
  <c r="C1428" i="1"/>
  <c r="H1427" i="1"/>
  <c r="D1427" i="1"/>
  <c r="G1427" i="1" s="1"/>
  <c r="C1427" i="1"/>
  <c r="H1426" i="1"/>
  <c r="D1426" i="1"/>
  <c r="G1426" i="1" s="1"/>
  <c r="C1426" i="1"/>
  <c r="H1425" i="1"/>
  <c r="D1425" i="1"/>
  <c r="G1425" i="1" s="1"/>
  <c r="C1425" i="1"/>
  <c r="H1424" i="1"/>
  <c r="D1424" i="1"/>
  <c r="G1424" i="1" s="1"/>
  <c r="C1424" i="1"/>
  <c r="D1423" i="1"/>
  <c r="H1422" i="1"/>
  <c r="D1422" i="1"/>
  <c r="G1422" i="1" s="1"/>
  <c r="C1422" i="1"/>
  <c r="H1421" i="1"/>
  <c r="D1421" i="1"/>
  <c r="G1421" i="1" s="1"/>
  <c r="C1421" i="1"/>
  <c r="D1420" i="1"/>
  <c r="G1420" i="1" s="1"/>
  <c r="C1420" i="1"/>
  <c r="H1419" i="1"/>
  <c r="D1419" i="1"/>
  <c r="G1419" i="1" s="1"/>
  <c r="C1419" i="1"/>
  <c r="H1418" i="1"/>
  <c r="D1418" i="1"/>
  <c r="G1418" i="1" s="1"/>
  <c r="C1418" i="1"/>
  <c r="H1417" i="1"/>
  <c r="D1417" i="1"/>
  <c r="G1417" i="1" s="1"/>
  <c r="C1417" i="1"/>
  <c r="H1416" i="1"/>
  <c r="D1416" i="1"/>
  <c r="G1416" i="1" s="1"/>
  <c r="C1416" i="1"/>
  <c r="H1415" i="1"/>
  <c r="D1415" i="1"/>
  <c r="G1415" i="1" s="1"/>
  <c r="C1415" i="1"/>
  <c r="H1414" i="1"/>
  <c r="D1414" i="1"/>
  <c r="G1414" i="1" s="1"/>
  <c r="C1414" i="1"/>
  <c r="H1413" i="1"/>
  <c r="D1413" i="1"/>
  <c r="G1413" i="1" s="1"/>
  <c r="C1413" i="1"/>
  <c r="H1412" i="1"/>
  <c r="D1412" i="1"/>
  <c r="G1412" i="1" s="1"/>
  <c r="C1412" i="1"/>
  <c r="D1411" i="1"/>
  <c r="C1411" i="1"/>
  <c r="H1410" i="1"/>
  <c r="D1410" i="1"/>
  <c r="G1410" i="1" s="1"/>
  <c r="C1410" i="1"/>
  <c r="C1409" i="1"/>
  <c r="H1407" i="1"/>
  <c r="D1407" i="1"/>
  <c r="G1407" i="1" s="1"/>
  <c r="C1407" i="1"/>
  <c r="H1406" i="1"/>
  <c r="D1406" i="1"/>
  <c r="G1406" i="1" s="1"/>
  <c r="C1406" i="1"/>
  <c r="H1405" i="1"/>
  <c r="D1405" i="1"/>
  <c r="G1405" i="1" s="1"/>
  <c r="C1405" i="1"/>
  <c r="H1404" i="1"/>
  <c r="D1404" i="1"/>
  <c r="G1404" i="1" s="1"/>
  <c r="C1404" i="1"/>
  <c r="H1403" i="1"/>
  <c r="D1403" i="1"/>
  <c r="G1403" i="1" s="1"/>
  <c r="C1403" i="1"/>
  <c r="H1402" i="1"/>
  <c r="D1402" i="1"/>
  <c r="G1402" i="1" s="1"/>
  <c r="C1402" i="1"/>
  <c r="H1401" i="1"/>
  <c r="D1401" i="1"/>
  <c r="G1401" i="1" s="1"/>
  <c r="C1401" i="1"/>
  <c r="H1400" i="1"/>
  <c r="D1400" i="1"/>
  <c r="G1400" i="1" s="1"/>
  <c r="C1400" i="1"/>
  <c r="H1399" i="1"/>
  <c r="D1399" i="1"/>
  <c r="G1399" i="1" s="1"/>
  <c r="C1399" i="1"/>
  <c r="H1398" i="1"/>
  <c r="D1398" i="1"/>
  <c r="G1398" i="1" s="1"/>
  <c r="C1398" i="1"/>
  <c r="H1397" i="1"/>
  <c r="D1397" i="1"/>
  <c r="G1397" i="1" s="1"/>
  <c r="C1397" i="1"/>
  <c r="H1396" i="1"/>
  <c r="D1396" i="1"/>
  <c r="G1396" i="1" s="1"/>
  <c r="C1396" i="1"/>
  <c r="H1395" i="1"/>
  <c r="D1395" i="1"/>
  <c r="G1395" i="1" s="1"/>
  <c r="C1395" i="1"/>
  <c r="H1394" i="1"/>
  <c r="D1394" i="1"/>
  <c r="G1394" i="1" s="1"/>
  <c r="C1394" i="1"/>
  <c r="H1393" i="1"/>
  <c r="D1393" i="1"/>
  <c r="G1393" i="1" s="1"/>
  <c r="C1393" i="1"/>
  <c r="H1392" i="1"/>
  <c r="D1392" i="1"/>
  <c r="G1392" i="1" s="1"/>
  <c r="C1392" i="1"/>
  <c r="H1391" i="1"/>
  <c r="D1391" i="1"/>
  <c r="G1391" i="1" s="1"/>
  <c r="C1391" i="1"/>
  <c r="H1390" i="1"/>
  <c r="D1390" i="1"/>
  <c r="G1390" i="1" s="1"/>
  <c r="C1390" i="1"/>
  <c r="H1389" i="1"/>
  <c r="D1389" i="1"/>
  <c r="G1389" i="1" s="1"/>
  <c r="C1389" i="1"/>
  <c r="H1388" i="1"/>
  <c r="D1388" i="1"/>
  <c r="G1388" i="1" s="1"/>
  <c r="C1388" i="1"/>
  <c r="H1387" i="1"/>
  <c r="D1387" i="1"/>
  <c r="G1387" i="1" s="1"/>
  <c r="C1387" i="1"/>
  <c r="H1386" i="1"/>
  <c r="D1386" i="1"/>
  <c r="G1386" i="1" s="1"/>
  <c r="C1386" i="1"/>
  <c r="H1385" i="1"/>
  <c r="D1385" i="1"/>
  <c r="G1385" i="1" s="1"/>
  <c r="C1385" i="1"/>
  <c r="H1384" i="1"/>
  <c r="D1384" i="1"/>
  <c r="G1384" i="1" s="1"/>
  <c r="C1384" i="1"/>
  <c r="H1383" i="1"/>
  <c r="D1383" i="1"/>
  <c r="G1383" i="1" s="1"/>
  <c r="C1383" i="1"/>
  <c r="H1382" i="1"/>
  <c r="D1382" i="1"/>
  <c r="G1382" i="1" s="1"/>
  <c r="C1382" i="1"/>
  <c r="H1381" i="1"/>
  <c r="D1381" i="1"/>
  <c r="G1381" i="1" s="1"/>
  <c r="C1381" i="1"/>
  <c r="H1380" i="1"/>
  <c r="D1380" i="1"/>
  <c r="G1380" i="1" s="1"/>
  <c r="C1380" i="1"/>
  <c r="H1379" i="1"/>
  <c r="D1379" i="1"/>
  <c r="G1379" i="1" s="1"/>
  <c r="C1379" i="1"/>
  <c r="H1378" i="1"/>
  <c r="D1378" i="1"/>
  <c r="G1378" i="1" s="1"/>
  <c r="C1378" i="1"/>
  <c r="H1377" i="1"/>
  <c r="D1377" i="1"/>
  <c r="G1377" i="1" s="1"/>
  <c r="C1377" i="1"/>
  <c r="H1376" i="1"/>
  <c r="D1376" i="1"/>
  <c r="G1376" i="1" s="1"/>
  <c r="C1376" i="1"/>
  <c r="H1375" i="1"/>
  <c r="D1375" i="1"/>
  <c r="G1375" i="1" s="1"/>
  <c r="C1375" i="1"/>
  <c r="H1374" i="1"/>
  <c r="D1374" i="1"/>
  <c r="G1374" i="1" s="1"/>
  <c r="C1374" i="1"/>
  <c r="H1373" i="1"/>
  <c r="D1373" i="1"/>
  <c r="G1373" i="1" s="1"/>
  <c r="C1373" i="1"/>
  <c r="H1372" i="1"/>
  <c r="D1372" i="1"/>
  <c r="G1372" i="1" s="1"/>
  <c r="C1372" i="1"/>
  <c r="H1371" i="1"/>
  <c r="D1371" i="1"/>
  <c r="G1371" i="1" s="1"/>
  <c r="C1371" i="1"/>
  <c r="H1370" i="1"/>
  <c r="D1370" i="1"/>
  <c r="G1370" i="1" s="1"/>
  <c r="C1370" i="1"/>
  <c r="H1369" i="1"/>
  <c r="D1369" i="1"/>
  <c r="G1369" i="1" s="1"/>
  <c r="C1369" i="1"/>
  <c r="H1368" i="1"/>
  <c r="D1368" i="1"/>
  <c r="G1368" i="1" s="1"/>
  <c r="C1368" i="1"/>
  <c r="H1367" i="1"/>
  <c r="D1367" i="1"/>
  <c r="G1367" i="1" s="1"/>
  <c r="C1367" i="1"/>
  <c r="H1366" i="1"/>
  <c r="D1366" i="1"/>
  <c r="G1366" i="1" s="1"/>
  <c r="C1366" i="1"/>
  <c r="H1365" i="1"/>
  <c r="D1365" i="1"/>
  <c r="G1365" i="1" s="1"/>
  <c r="C1365" i="1"/>
  <c r="H1364" i="1"/>
  <c r="D1364" i="1"/>
  <c r="G1364" i="1" s="1"/>
  <c r="C1364" i="1"/>
  <c r="H1363" i="1"/>
  <c r="D1363" i="1"/>
  <c r="G1363" i="1" s="1"/>
  <c r="C1363" i="1"/>
  <c r="H1362" i="1"/>
  <c r="D1362" i="1"/>
  <c r="G1362" i="1" s="1"/>
  <c r="C1362" i="1"/>
  <c r="H1361" i="1"/>
  <c r="D1361" i="1"/>
  <c r="G1361" i="1" s="1"/>
  <c r="C1361" i="1"/>
  <c r="H1360" i="1"/>
  <c r="D1360" i="1"/>
  <c r="G1360" i="1" s="1"/>
  <c r="C1360" i="1"/>
  <c r="H1359" i="1"/>
  <c r="D1359" i="1"/>
  <c r="G1359" i="1" s="1"/>
  <c r="C1359" i="1"/>
  <c r="H1358" i="1"/>
  <c r="D1358" i="1"/>
  <c r="G1358" i="1" s="1"/>
  <c r="C1358" i="1"/>
  <c r="H1357" i="1"/>
  <c r="D1357" i="1"/>
  <c r="G1357" i="1" s="1"/>
  <c r="C1357" i="1"/>
  <c r="H1356" i="1"/>
  <c r="D1356" i="1"/>
  <c r="G1356" i="1" s="1"/>
  <c r="C1356" i="1"/>
  <c r="H1355" i="1"/>
  <c r="D1355" i="1"/>
  <c r="G1355" i="1" s="1"/>
  <c r="C1355" i="1"/>
  <c r="H1354" i="1"/>
  <c r="D1354" i="1"/>
  <c r="G1354" i="1" s="1"/>
  <c r="C1354" i="1"/>
  <c r="H1353" i="1"/>
  <c r="D1353" i="1"/>
  <c r="G1353" i="1" s="1"/>
  <c r="C1353" i="1"/>
  <c r="H1352" i="1"/>
  <c r="D1352" i="1"/>
  <c r="G1352" i="1" s="1"/>
  <c r="C1352" i="1"/>
  <c r="H1351" i="1"/>
  <c r="D1351" i="1"/>
  <c r="G1351" i="1" s="1"/>
  <c r="C1351" i="1"/>
  <c r="H1350" i="1"/>
  <c r="D1350" i="1"/>
  <c r="G1350" i="1" s="1"/>
  <c r="C1350" i="1"/>
  <c r="H1349" i="1"/>
  <c r="D1349" i="1"/>
  <c r="G1349" i="1" s="1"/>
  <c r="C1349" i="1"/>
  <c r="H1348" i="1"/>
  <c r="D1348" i="1"/>
  <c r="G1348" i="1" s="1"/>
  <c r="C1348" i="1"/>
  <c r="H1347" i="1"/>
  <c r="D1347" i="1"/>
  <c r="G1347" i="1" s="1"/>
  <c r="C1347" i="1"/>
  <c r="H1346" i="1"/>
  <c r="D1346" i="1"/>
  <c r="G1346" i="1" s="1"/>
  <c r="C1346" i="1"/>
  <c r="H1345" i="1"/>
  <c r="D1345" i="1"/>
  <c r="G1345" i="1" s="1"/>
  <c r="C1345" i="1"/>
  <c r="H1344" i="1"/>
  <c r="D1344" i="1"/>
  <c r="G1344" i="1" s="1"/>
  <c r="C1344" i="1"/>
  <c r="H1343" i="1"/>
  <c r="D1343" i="1"/>
  <c r="G1343" i="1" s="1"/>
  <c r="C1343" i="1"/>
  <c r="H1342" i="1"/>
  <c r="D1342" i="1"/>
  <c r="G1342" i="1" s="1"/>
  <c r="C1342" i="1"/>
  <c r="H1341" i="1"/>
  <c r="D1341" i="1"/>
  <c r="G1341" i="1" s="1"/>
  <c r="C1341" i="1"/>
  <c r="H1340" i="1"/>
  <c r="D1340" i="1"/>
  <c r="G1340" i="1" s="1"/>
  <c r="C1340" i="1"/>
  <c r="H1339" i="1"/>
  <c r="D1339" i="1"/>
  <c r="G1339" i="1" s="1"/>
  <c r="C1339" i="1"/>
  <c r="H1338" i="1"/>
  <c r="D1338" i="1"/>
  <c r="G1338" i="1" s="1"/>
  <c r="C1338" i="1"/>
  <c r="H1337" i="1"/>
  <c r="D1337" i="1"/>
  <c r="G1337" i="1" s="1"/>
  <c r="C1337" i="1"/>
  <c r="H1336" i="1"/>
  <c r="D1336" i="1"/>
  <c r="G1336" i="1" s="1"/>
  <c r="C1336" i="1"/>
  <c r="H1335" i="1"/>
  <c r="D1335" i="1"/>
  <c r="G1335" i="1" s="1"/>
  <c r="C1335" i="1"/>
  <c r="H1334" i="1"/>
  <c r="D1334" i="1"/>
  <c r="G1334" i="1" s="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G1266" i="1"/>
  <c r="D1266" i="1"/>
  <c r="C1266" i="1"/>
  <c r="H1265" i="1"/>
  <c r="G1265" i="1"/>
  <c r="D1265" i="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D1244" i="1"/>
  <c r="H1244" i="1" s="1"/>
  <c r="C1244" i="1"/>
  <c r="G1244" i="1" s="1"/>
  <c r="H1243" i="1"/>
  <c r="G1243" i="1"/>
  <c r="D1243" i="1"/>
  <c r="C1243" i="1"/>
  <c r="H1242" i="1"/>
  <c r="G1242" i="1"/>
  <c r="D1242" i="1"/>
  <c r="C1242" i="1"/>
  <c r="H1241" i="1"/>
  <c r="D1241" i="1"/>
  <c r="G1241" i="1" s="1"/>
  <c r="C1241" i="1"/>
  <c r="D1240" i="1"/>
  <c r="C1240" i="1"/>
  <c r="H1239" i="1"/>
  <c r="D1239" i="1"/>
  <c r="G1239" i="1" s="1"/>
  <c r="C1239" i="1"/>
  <c r="H1238" i="1"/>
  <c r="G1238" i="1"/>
  <c r="D1238" i="1"/>
  <c r="C1238" i="1"/>
  <c r="G1237" i="1"/>
  <c r="D1237" i="1"/>
  <c r="H1237" i="1" s="1"/>
  <c r="C1237" i="1"/>
  <c r="G1236" i="1"/>
  <c r="D1236" i="1"/>
  <c r="H1236" i="1" s="1"/>
  <c r="C1236" i="1"/>
  <c r="C1235" i="1"/>
  <c r="H1234" i="1"/>
  <c r="G1234" i="1"/>
  <c r="D1234" i="1"/>
  <c r="C1234" i="1"/>
  <c r="H1233" i="1"/>
  <c r="G1233" i="1"/>
  <c r="D1233" i="1"/>
  <c r="C1233" i="1"/>
  <c r="H1232" i="1"/>
  <c r="D1232" i="1"/>
  <c r="C1232" i="1"/>
  <c r="G1232" i="1" s="1"/>
  <c r="H1231" i="1"/>
  <c r="G1231" i="1"/>
  <c r="D1231" i="1"/>
  <c r="C1231" i="1"/>
  <c r="H1230" i="1"/>
  <c r="G1230" i="1"/>
  <c r="D1230" i="1"/>
  <c r="C1230" i="1"/>
  <c r="G1229" i="1"/>
  <c r="D1229" i="1"/>
  <c r="H1229" i="1" s="1"/>
  <c r="C1229" i="1"/>
  <c r="H1228" i="1"/>
  <c r="G1228" i="1"/>
  <c r="D1228" i="1"/>
  <c r="C1228" i="1"/>
  <c r="C1227" i="1"/>
  <c r="H1226" i="1"/>
  <c r="G1226" i="1"/>
  <c r="D1226" i="1"/>
  <c r="C1226" i="1"/>
  <c r="H1225" i="1"/>
  <c r="G1225" i="1"/>
  <c r="D1225" i="1"/>
  <c r="C1225" i="1"/>
  <c r="D1224" i="1"/>
  <c r="C1224" i="1"/>
  <c r="D1223" i="1"/>
  <c r="H1223" i="1" s="1"/>
  <c r="C1223" i="1"/>
  <c r="H1221" i="1"/>
  <c r="G1221" i="1"/>
  <c r="D1221" i="1"/>
  <c r="C1221" i="1"/>
  <c r="H1220" i="1"/>
  <c r="G1220" i="1"/>
  <c r="D1220" i="1"/>
  <c r="C1220" i="1"/>
  <c r="H1219" i="1"/>
  <c r="G1219" i="1"/>
  <c r="D1219" i="1"/>
  <c r="C1219" i="1"/>
  <c r="D1218" i="1"/>
  <c r="G1218" i="1" s="1"/>
  <c r="C1218" i="1"/>
  <c r="H1218" i="1" s="1"/>
  <c r="G1217" i="1"/>
  <c r="D1217" i="1"/>
  <c r="H1217" i="1" s="1"/>
  <c r="C1217" i="1"/>
  <c r="D1216"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C1165" i="1"/>
  <c r="H1164" i="1"/>
  <c r="G1164" i="1"/>
  <c r="D1164" i="1"/>
  <c r="C1164"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H1155" i="1" s="1"/>
  <c r="C1155" i="1"/>
  <c r="D1151" i="1"/>
  <c r="H1151" i="1" s="1"/>
  <c r="C1151" i="1"/>
  <c r="H1150" i="1"/>
  <c r="G1150" i="1"/>
  <c r="D1150" i="1"/>
  <c r="C1150" i="1"/>
  <c r="H1149" i="1"/>
  <c r="G1149" i="1"/>
  <c r="D1149" i="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H1139" i="1"/>
  <c r="G1139" i="1"/>
  <c r="D1139" i="1"/>
  <c r="C1139" i="1"/>
  <c r="D1138" i="1"/>
  <c r="H1138" i="1" s="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4" i="1" s="1"/>
  <c r="H1063" i="1"/>
  <c r="G1063" i="1"/>
  <c r="D1063" i="1"/>
  <c r="C1063" i="1"/>
  <c r="H1062" i="1"/>
  <c r="D1062" i="1"/>
  <c r="G1062" i="1" s="1"/>
  <c r="C1062" i="1"/>
  <c r="H1061" i="1"/>
  <c r="G1061" i="1"/>
  <c r="D1061" i="1"/>
  <c r="C1061" i="1"/>
  <c r="H1060" i="1"/>
  <c r="G1060" i="1"/>
  <c r="D1060" i="1"/>
  <c r="C1060" i="1"/>
  <c r="H1059" i="1"/>
  <c r="G1059" i="1"/>
  <c r="D1059" i="1"/>
  <c r="C1059" i="1"/>
  <c r="H1058" i="1"/>
  <c r="G1058" i="1"/>
  <c r="D1058" i="1"/>
  <c r="C1058" i="1"/>
  <c r="H1057" i="1"/>
  <c r="G1057" i="1"/>
  <c r="D1057" i="1"/>
  <c r="C1057" i="1"/>
  <c r="D1056" i="1"/>
  <c r="G1056" i="1" s="1"/>
  <c r="C1056" i="1"/>
  <c r="H1055" i="1"/>
  <c r="G1055" i="1"/>
  <c r="D1055" i="1"/>
  <c r="C1055" i="1"/>
  <c r="H1054" i="1"/>
  <c r="D1054" i="1"/>
  <c r="G1054" i="1" s="1"/>
  <c r="C1054" i="1"/>
  <c r="H1053" i="1"/>
  <c r="G1053" i="1"/>
  <c r="D1053" i="1"/>
  <c r="C1053" i="1"/>
  <c r="H1052" i="1"/>
  <c r="G1052" i="1"/>
  <c r="D1052" i="1"/>
  <c r="C1052" i="1"/>
  <c r="H1051" i="1"/>
  <c r="G1051" i="1"/>
  <c r="D1051" i="1"/>
  <c r="C1051" i="1"/>
  <c r="D1050" i="1"/>
  <c r="C1050" i="1"/>
  <c r="H1049" i="1"/>
  <c r="G1049"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H1002" i="1" s="1"/>
  <c r="C1002" i="1"/>
  <c r="G1001" i="1"/>
  <c r="D1001" i="1"/>
  <c r="H1001" i="1" s="1"/>
  <c r="C1001" i="1"/>
  <c r="H1000" i="1"/>
  <c r="G1000" i="1"/>
  <c r="D1000" i="1"/>
  <c r="C1000" i="1"/>
  <c r="D999" i="1"/>
  <c r="C999" i="1"/>
  <c r="G999" i="1" s="1"/>
  <c r="G998" i="1"/>
  <c r="D998" i="1"/>
  <c r="H998" i="1" s="1"/>
  <c r="C998" i="1"/>
  <c r="D997" i="1"/>
  <c r="D996" i="1"/>
  <c r="H996" i="1" s="1"/>
  <c r="C996" i="1"/>
  <c r="H995" i="1"/>
  <c r="G995" i="1"/>
  <c r="D995" i="1"/>
  <c r="C995" i="1"/>
  <c r="H994" i="1"/>
  <c r="G994" i="1"/>
  <c r="D994" i="1"/>
  <c r="C994" i="1"/>
  <c r="D993" i="1"/>
  <c r="H993" i="1" s="1"/>
  <c r="C993" i="1"/>
  <c r="H992" i="1"/>
  <c r="G992" i="1"/>
  <c r="D992" i="1"/>
  <c r="C992" i="1"/>
  <c r="C991" i="1"/>
  <c r="H989" i="1"/>
  <c r="G989" i="1"/>
  <c r="D989" i="1"/>
  <c r="C989" i="1"/>
  <c r="D988" i="1"/>
  <c r="C988" i="1"/>
  <c r="H987" i="1"/>
  <c r="G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D645" i="1"/>
  <c r="D644" i="1"/>
  <c r="C644" i="1"/>
  <c r="H644" i="1" s="1"/>
  <c r="H643" i="1"/>
  <c r="G643" i="1"/>
  <c r="D643" i="1"/>
  <c r="C643" i="1"/>
  <c r="H642" i="1"/>
  <c r="D642" i="1"/>
  <c r="G642" i="1" s="1"/>
  <c r="C642" i="1"/>
  <c r="H641" i="1"/>
  <c r="D641" i="1"/>
  <c r="G641" i="1" s="1"/>
  <c r="C641" i="1"/>
  <c r="C638" i="1"/>
  <c r="C637"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C412" i="1"/>
  <c r="H411"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G290" i="1"/>
  <c r="D290" i="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C259" i="1"/>
  <c r="H258" i="1"/>
  <c r="G258" i="1"/>
  <c r="D258" i="1"/>
  <c r="C258" i="1"/>
  <c r="H257" i="1"/>
  <c r="D257" i="1"/>
  <c r="G257" i="1" s="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H207"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G192" i="1" s="1"/>
  <c r="C192" i="1"/>
  <c r="H191" i="1"/>
  <c r="D191" i="1"/>
  <c r="G191" i="1" s="1"/>
  <c r="C191" i="1"/>
  <c r="D190" i="1"/>
  <c r="G190" i="1" s="1"/>
  <c r="C190" i="1"/>
  <c r="H189" i="1"/>
  <c r="D189" i="1"/>
  <c r="G189" i="1" s="1"/>
  <c r="C189" i="1"/>
  <c r="D188" i="1"/>
  <c r="G188" i="1" s="1"/>
  <c r="C188" i="1"/>
  <c r="H187" i="1"/>
  <c r="D187" i="1"/>
  <c r="G187" i="1" s="1"/>
  <c r="C187" i="1"/>
  <c r="H186" i="1"/>
  <c r="G186" i="1"/>
  <c r="D186" i="1"/>
  <c r="C186" i="1"/>
  <c r="H185" i="1"/>
  <c r="G185" i="1"/>
  <c r="D185" i="1"/>
  <c r="C185" i="1"/>
  <c r="D184" i="1"/>
  <c r="G184" i="1" s="1"/>
  <c r="C184" i="1"/>
  <c r="H183" i="1"/>
  <c r="G183" i="1"/>
  <c r="D183" i="1"/>
  <c r="C183" i="1"/>
  <c r="H182" i="1"/>
  <c r="G182" i="1"/>
  <c r="D182" i="1"/>
  <c r="C182" i="1"/>
  <c r="H181" i="1"/>
  <c r="D181" i="1"/>
  <c r="G181" i="1" s="1"/>
  <c r="C181" i="1"/>
  <c r="H180" i="1"/>
  <c r="G180" i="1"/>
  <c r="D180" i="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H172" i="1"/>
  <c r="G172" i="1"/>
  <c r="D172" i="1"/>
  <c r="C172" i="1"/>
  <c r="H171" i="1"/>
  <c r="G171" i="1"/>
  <c r="D171" i="1"/>
  <c r="C171" i="1"/>
  <c r="H170" i="1"/>
  <c r="D170" i="1"/>
  <c r="G170" i="1" s="1"/>
  <c r="C170" i="1"/>
  <c r="H169" i="1"/>
  <c r="G169" i="1"/>
  <c r="D169" i="1"/>
  <c r="C169" i="1"/>
  <c r="H168" i="1"/>
  <c r="D168" i="1"/>
  <c r="G168" i="1" s="1"/>
  <c r="C168" i="1"/>
  <c r="H167" i="1"/>
  <c r="G167" i="1"/>
  <c r="D167" i="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D160" i="1"/>
  <c r="G160" i="1" s="1"/>
  <c r="C160" i="1"/>
  <c r="H158" i="1"/>
  <c r="D158" i="1"/>
  <c r="G158" i="1" s="1"/>
  <c r="C158" i="1"/>
  <c r="H157" i="1"/>
  <c r="G157" i="1"/>
  <c r="D157" i="1"/>
  <c r="C157" i="1"/>
  <c r="H156" i="1"/>
  <c r="G156" i="1"/>
  <c r="D156" i="1"/>
  <c r="C156" i="1"/>
  <c r="C155" i="1"/>
  <c r="H154" i="1"/>
  <c r="D154" i="1"/>
  <c r="G154" i="1" s="1"/>
  <c r="C154" i="1"/>
  <c r="H153" i="1"/>
  <c r="D153" i="1"/>
  <c r="G153" i="1" s="1"/>
  <c r="C153" i="1"/>
  <c r="D152" i="1"/>
  <c r="G152" i="1" s="1"/>
  <c r="C152" i="1"/>
  <c r="H151" i="1"/>
  <c r="G151" i="1"/>
  <c r="D151" i="1"/>
  <c r="C151" i="1"/>
  <c r="H150" i="1"/>
  <c r="D150" i="1"/>
  <c r="G150" i="1" s="1"/>
  <c r="C150" i="1"/>
  <c r="D149" i="1"/>
  <c r="G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D132" i="1"/>
  <c r="G132" i="1" s="1"/>
  <c r="C132" i="1"/>
  <c r="H131" i="1"/>
  <c r="D131" i="1"/>
  <c r="G131" i="1" s="1"/>
  <c r="C131" i="1"/>
  <c r="H130" i="1"/>
  <c r="D130" i="1"/>
  <c r="G130" i="1" s="1"/>
  <c r="C130" i="1"/>
  <c r="D129" i="1"/>
  <c r="G129" i="1" s="1"/>
  <c r="C129" i="1"/>
  <c r="H128" i="1"/>
  <c r="G128" i="1"/>
  <c r="D128" i="1"/>
  <c r="C128" i="1"/>
  <c r="H127" i="1"/>
  <c r="G127" i="1"/>
  <c r="D127" i="1"/>
  <c r="C127" i="1"/>
  <c r="H126" i="1"/>
  <c r="G126" i="1"/>
  <c r="D126" i="1"/>
  <c r="C126" i="1"/>
  <c r="H125" i="1"/>
  <c r="D125" i="1"/>
  <c r="G125" i="1" s="1"/>
  <c r="C125" i="1"/>
  <c r="H124" i="1"/>
  <c r="D124" i="1"/>
  <c r="G124" i="1" s="1"/>
  <c r="C124" i="1"/>
  <c r="H123" i="1"/>
  <c r="D123" i="1"/>
  <c r="G123" i="1" s="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G77" i="1"/>
  <c r="D77" i="1"/>
  <c r="C77" i="1"/>
  <c r="D76" i="1"/>
  <c r="G76" i="1" s="1"/>
  <c r="C76" i="1"/>
  <c r="H75" i="1"/>
  <c r="G75" i="1"/>
  <c r="D75" i="1"/>
  <c r="C75" i="1"/>
  <c r="H74" i="1"/>
  <c r="D74" i="1"/>
  <c r="G74" i="1" s="1"/>
  <c r="C74" i="1"/>
  <c r="D73" i="1"/>
  <c r="G73" i="1" s="1"/>
  <c r="C73" i="1"/>
  <c r="H72" i="1"/>
  <c r="G72" i="1"/>
  <c r="D72" i="1"/>
  <c r="C72" i="1"/>
  <c r="H71" i="1"/>
  <c r="D71" i="1"/>
  <c r="G71" i="1" s="1"/>
  <c r="C71" i="1"/>
  <c r="H70" i="1"/>
  <c r="D70" i="1"/>
  <c r="G70" i="1" s="1"/>
  <c r="C70" i="1"/>
  <c r="H69" i="1"/>
  <c r="G69" i="1"/>
  <c r="D69" i="1"/>
  <c r="C69" i="1"/>
  <c r="H68" i="1"/>
  <c r="G68" i="1"/>
  <c r="D68" i="1"/>
  <c r="C68" i="1"/>
  <c r="H67" i="1"/>
  <c r="G67" i="1"/>
  <c r="D67" i="1"/>
  <c r="C67" i="1"/>
  <c r="H66" i="1"/>
  <c r="D66" i="1"/>
  <c r="G66" i="1" s="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73" i="1" l="1"/>
  <c r="H76" i="1"/>
  <c r="E302" i="9"/>
  <c r="B302" i="9" s="1"/>
  <c r="G1411" i="1"/>
  <c r="D1408" i="1"/>
  <c r="H997" i="1"/>
  <c r="D1409" i="1"/>
  <c r="H1411" i="1"/>
  <c r="H988" i="1"/>
  <c r="H986" i="1"/>
  <c r="H1224" i="1"/>
  <c r="G644" i="1"/>
  <c r="G645" i="1"/>
  <c r="E289" i="9"/>
  <c r="B289" i="9" s="1"/>
  <c r="C1048" i="1"/>
  <c r="H1048" i="1" s="1"/>
  <c r="H1240" i="1"/>
  <c r="H1266" i="1"/>
  <c r="G1264" i="1"/>
  <c r="G1240" i="1"/>
  <c r="G412" i="1"/>
  <c r="H412" i="1"/>
  <c r="E643" i="4"/>
  <c r="D637" i="1" s="1"/>
  <c r="F215" i="9"/>
  <c r="B215" i="9" s="1"/>
  <c r="G1245" i="1"/>
  <c r="D237" i="5"/>
  <c r="H1216" i="1"/>
  <c r="H1166" i="1"/>
  <c r="C1154" i="1"/>
  <c r="H1165" i="1"/>
  <c r="H1163" i="1"/>
  <c r="H1154" i="1"/>
  <c r="H1137" i="1"/>
  <c r="G1064" i="1"/>
  <c r="H1050" i="1"/>
  <c r="H999" i="1"/>
  <c r="D7" i="5"/>
  <c r="G1263" i="1"/>
  <c r="G1278" i="1"/>
  <c r="H1235" i="1"/>
  <c r="G1235" i="1"/>
  <c r="G1227" i="1"/>
  <c r="H1227" i="1"/>
  <c r="G1223" i="1"/>
  <c r="G1224" i="1"/>
  <c r="E281" i="9"/>
  <c r="B281" i="9" s="1"/>
  <c r="G1216" i="1"/>
  <c r="E238" i="5"/>
  <c r="D1215" i="1" s="1"/>
  <c r="C1576" i="1"/>
  <c r="G1576" i="1" s="1"/>
  <c r="G1577" i="1"/>
  <c r="G1166" i="1"/>
  <c r="E308" i="9"/>
  <c r="B308" i="9" s="1"/>
  <c r="G1165" i="1"/>
  <c r="G1163" i="1"/>
  <c r="G1156" i="1"/>
  <c r="G1154" i="1"/>
  <c r="G1155" i="1"/>
  <c r="G1151" i="1"/>
  <c r="H1148" i="1"/>
  <c r="F170" i="5"/>
  <c r="G1141" i="1"/>
  <c r="G1138" i="1"/>
  <c r="G1137" i="1"/>
  <c r="H1056" i="1"/>
  <c r="H1047" i="1"/>
  <c r="G1047" i="1"/>
  <c r="G1050" i="1"/>
  <c r="F70" i="5"/>
  <c r="G1034" i="1"/>
  <c r="G1035" i="1"/>
  <c r="G1033" i="1"/>
  <c r="G1030" i="1"/>
  <c r="G1032" i="1"/>
  <c r="G1018" i="1"/>
  <c r="G1013" i="1"/>
  <c r="G1014" i="1"/>
  <c r="F35" i="5"/>
  <c r="G1006" i="1"/>
  <c r="E27" i="9"/>
  <c r="B27" i="9" s="1"/>
  <c r="E32" i="9"/>
  <c r="B32" i="9" s="1"/>
  <c r="G649" i="1"/>
  <c r="B275" i="9"/>
  <c r="E23" i="9"/>
  <c r="B23" i="9" s="1"/>
  <c r="G1004" i="1"/>
  <c r="G1003" i="1"/>
  <c r="G1002" i="1"/>
  <c r="F19" i="5"/>
  <c r="G997" i="1"/>
  <c r="G996" i="1"/>
  <c r="D990" i="1"/>
  <c r="D991" i="1"/>
  <c r="G993" i="1"/>
  <c r="F12" i="5"/>
  <c r="F13" i="5"/>
  <c r="G986" i="1"/>
  <c r="G988" i="1"/>
  <c r="H1576" i="1"/>
  <c r="H1578" i="1"/>
  <c r="H1520" i="1"/>
  <c r="G1551" i="1"/>
  <c r="H1530" i="1"/>
  <c r="G1565" i="1"/>
  <c r="G1561" i="1"/>
  <c r="H1560" i="1"/>
  <c r="G1531" i="1"/>
  <c r="C1525" i="1"/>
  <c r="D43" i="8"/>
  <c r="H1480" i="1"/>
  <c r="G1510" i="1"/>
  <c r="H1492" i="1"/>
  <c r="G1509" i="1"/>
  <c r="H1499" i="1"/>
  <c r="G1501" i="1"/>
  <c r="H1504" i="1"/>
  <c r="H1483" i="1"/>
  <c r="G1486" i="1"/>
  <c r="G1485" i="1"/>
  <c r="H1481" i="1"/>
  <c r="G1481" i="1"/>
  <c r="H1484" i="1"/>
  <c r="H1438" i="1"/>
  <c r="G1440" i="1"/>
  <c r="G1437" i="1"/>
  <c r="H1437" i="1"/>
  <c r="E5" i="7"/>
  <c r="H1420" i="1"/>
  <c r="E292" i="9"/>
  <c r="B292" i="9" s="1"/>
  <c r="E293" i="9"/>
  <c r="B293" i="9" s="1"/>
  <c r="E286" i="9"/>
  <c r="B286" i="9" s="1"/>
  <c r="E295" i="9"/>
  <c r="B295" i="9" s="1"/>
  <c r="F217" i="9"/>
  <c r="B217" i="9" s="1"/>
  <c r="E287" i="9"/>
  <c r="B287" i="9" s="1"/>
  <c r="E299" i="9"/>
  <c r="B299" i="9" s="1"/>
  <c r="E33" i="9"/>
  <c r="B33" i="9" s="1"/>
  <c r="E285" i="9"/>
  <c r="B285" i="9" s="1"/>
  <c r="E297" i="9"/>
  <c r="B297" i="9" s="1"/>
  <c r="E300" i="9"/>
  <c r="B300" i="9" s="1"/>
  <c r="F652" i="4"/>
  <c r="E363" i="4"/>
  <c r="D358" i="1" s="1"/>
  <c r="E350" i="4"/>
  <c r="D345" i="1" s="1"/>
  <c r="F369" i="4"/>
  <c r="F418" i="4"/>
  <c r="G288" i="1"/>
  <c r="E644" i="4"/>
  <c r="D638" i="1" s="1"/>
  <c r="E273" i="9"/>
  <c r="B273" i="9" s="1"/>
  <c r="H259" i="1"/>
  <c r="G259" i="1"/>
  <c r="H206" i="1"/>
  <c r="H192" i="1"/>
  <c r="F210" i="4"/>
  <c r="F196" i="4"/>
  <c r="H190" i="1"/>
  <c r="H188" i="1"/>
  <c r="H184" i="1"/>
  <c r="F222" i="9"/>
  <c r="B222" i="9" s="1"/>
  <c r="E46" i="9"/>
  <c r="B46" i="9" s="1"/>
  <c r="E45" i="9"/>
  <c r="B45" i="9" s="1"/>
  <c r="F220" i="9"/>
  <c r="B220" i="9" s="1"/>
  <c r="E44" i="9"/>
  <c r="B44" i="9" s="1"/>
  <c r="D173" i="1"/>
  <c r="G173" i="1" s="1"/>
  <c r="E42" i="9"/>
  <c r="B42" i="9" s="1"/>
  <c r="H165" i="1"/>
  <c r="F169" i="4"/>
  <c r="F164" i="4"/>
  <c r="E41" i="9"/>
  <c r="B41" i="9" s="1"/>
  <c r="H160" i="1"/>
  <c r="E163" i="4"/>
  <c r="D159" i="1" s="1"/>
  <c r="G155" i="1"/>
  <c r="H155" i="1"/>
  <c r="E152" i="4"/>
  <c r="D148" i="1" s="1"/>
  <c r="G148" i="1" s="1"/>
  <c r="F159" i="4"/>
  <c r="E40" i="9"/>
  <c r="B40" i="9" s="1"/>
  <c r="F218" i="9"/>
  <c r="B218" i="9" s="1"/>
  <c r="H148" i="1"/>
  <c r="H152" i="1"/>
  <c r="H149" i="1"/>
  <c r="F153" i="4"/>
  <c r="H129" i="1"/>
  <c r="F133" i="4"/>
  <c r="F128" i="4"/>
  <c r="F124" i="4"/>
  <c r="E106" i="4"/>
  <c r="D102" i="1" s="1"/>
  <c r="F112" i="4"/>
  <c r="E38" i="9"/>
  <c r="B38" i="9" s="1"/>
  <c r="F77" i="4"/>
  <c r="E34" i="9"/>
  <c r="B34" i="9" s="1"/>
  <c r="E50" i="4"/>
  <c r="D46" i="1" s="1"/>
  <c r="E30" i="9"/>
  <c r="B30" i="9" s="1"/>
  <c r="F68" i="4"/>
  <c r="I1463" i="1"/>
  <c r="I1446" i="1"/>
  <c r="H1446" i="1"/>
  <c r="J1447" i="1"/>
  <c r="H1448" i="1"/>
  <c r="I1448" i="1" s="1"/>
  <c r="J1449" i="1"/>
  <c r="H1450" i="1"/>
  <c r="I1450" i="1" s="1"/>
  <c r="J1451" i="1"/>
  <c r="H1452" i="1"/>
  <c r="I1452" i="1" s="1"/>
  <c r="J1455" i="1"/>
  <c r="H1456" i="1"/>
  <c r="I1456" i="1" s="1"/>
  <c r="J1457" i="1"/>
  <c r="H1458" i="1"/>
  <c r="I1458" i="1" s="1"/>
  <c r="J1459" i="1"/>
  <c r="H1460" i="1"/>
  <c r="I1460" i="1" s="1"/>
  <c r="J1462" i="1"/>
  <c r="H1463" i="1"/>
  <c r="J1464" i="1"/>
  <c r="H1465" i="1"/>
  <c r="I1465" i="1" s="1"/>
  <c r="J1466" i="1"/>
  <c r="H1467" i="1"/>
  <c r="I1467" i="1" s="1"/>
  <c r="G1473" i="1"/>
  <c r="I1473" i="1" s="1"/>
  <c r="G1478" i="1"/>
  <c r="I1478" i="1" s="1"/>
  <c r="H1524" i="1"/>
  <c r="H1526" i="1"/>
  <c r="H1540" i="1"/>
  <c r="H1542" i="1"/>
  <c r="H1556" i="1"/>
  <c r="H1558" i="1"/>
  <c r="H1572" i="1"/>
  <c r="H1574" i="1"/>
  <c r="E298" i="4"/>
  <c r="F643" i="4"/>
  <c r="E528" i="4"/>
  <c r="H307" i="9"/>
  <c r="E307" i="9" s="1"/>
  <c r="B307" i="9" s="1"/>
  <c r="E176" i="5"/>
  <c r="J1439" i="1"/>
  <c r="H1440" i="1"/>
  <c r="I1440" i="1" s="1"/>
  <c r="J1441" i="1"/>
  <c r="H1442" i="1"/>
  <c r="I1442" i="1" s="1"/>
  <c r="J1443" i="1"/>
  <c r="H1444" i="1"/>
  <c r="I1444" i="1" s="1"/>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J1472" i="1"/>
  <c r="J1477" i="1"/>
  <c r="F529" i="4"/>
  <c r="F78" i="5"/>
  <c r="H1532" i="1"/>
  <c r="H1534" i="1"/>
  <c r="H1548" i="1"/>
  <c r="H1550" i="1"/>
  <c r="H1564" i="1"/>
  <c r="H1566" i="1"/>
  <c r="H1580" i="1"/>
  <c r="E408" i="4"/>
  <c r="D403" i="1" s="1"/>
  <c r="F7" i="5"/>
  <c r="I20" i="3"/>
  <c r="J1468" i="1"/>
  <c r="G1472" i="1"/>
  <c r="I1472" i="1" s="1"/>
  <c r="J1474" i="1"/>
  <c r="G1477" i="1"/>
  <c r="I1477" i="1" s="1"/>
  <c r="J1479" i="1"/>
  <c r="D68" i="5"/>
  <c r="F69" i="5"/>
  <c r="D7" i="4"/>
  <c r="D139" i="4"/>
  <c r="D163" i="4"/>
  <c r="D298" i="4"/>
  <c r="D344" i="4"/>
  <c r="D396" i="4"/>
  <c r="D421" i="4"/>
  <c r="D515" i="4"/>
  <c r="D567" i="4"/>
  <c r="F603" i="4"/>
  <c r="D625" i="4"/>
  <c r="D87" i="5"/>
  <c r="D190" i="5"/>
  <c r="F246" i="5"/>
  <c r="E245" i="5"/>
  <c r="D1222" i="1" s="1"/>
  <c r="F250" i="5"/>
  <c r="F5" i="6"/>
  <c r="G315" i="9"/>
  <c r="E315" i="9" s="1"/>
  <c r="D50" i="4"/>
  <c r="D82" i="4"/>
  <c r="D106" i="4"/>
  <c r="D224" i="4"/>
  <c r="D151" i="4" s="1"/>
  <c r="D311" i="4"/>
  <c r="D363" i="4"/>
  <c r="F417" i="4"/>
  <c r="D472" i="4"/>
  <c r="D484" i="4"/>
  <c r="F88" i="5"/>
  <c r="F177" i="5"/>
  <c r="F239" i="5"/>
  <c r="F36" i="6"/>
  <c r="E82" i="4"/>
  <c r="D78" i="1" s="1"/>
  <c r="F416" i="4"/>
  <c r="E143" i="9"/>
  <c r="B143" i="9" s="1"/>
  <c r="E146" i="5"/>
  <c r="E290" i="9"/>
  <c r="B290" i="9" s="1"/>
  <c r="D206" i="5"/>
  <c r="D176" i="5" s="1"/>
  <c r="F6" i="6"/>
  <c r="H21" i="9"/>
  <c r="G21" i="9"/>
  <c r="F238" i="5"/>
  <c r="E141" i="6"/>
  <c r="E54" i="9"/>
  <c r="B54" i="9" s="1"/>
  <c r="E62" i="9"/>
  <c r="B62" i="9" s="1"/>
  <c r="E70" i="9"/>
  <c r="B70" i="9" s="1"/>
  <c r="E78" i="9"/>
  <c r="B78" i="9" s="1"/>
  <c r="E86" i="9"/>
  <c r="B86" i="9" s="1"/>
  <c r="B90" i="9"/>
  <c r="B94" i="9"/>
  <c r="B98" i="9"/>
  <c r="E105" i="9"/>
  <c r="B105" i="9" s="1"/>
  <c r="B111" i="9"/>
  <c r="E121" i="9"/>
  <c r="B121" i="9" s="1"/>
  <c r="B127" i="9"/>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M213" i="9"/>
  <c r="G191" i="9"/>
  <c r="E191" i="9" s="1"/>
  <c r="B191" i="9" s="1"/>
  <c r="G165" i="9"/>
  <c r="G164" i="9"/>
  <c r="E164" i="9" s="1"/>
  <c r="B164" i="9" s="1"/>
  <c r="G163" i="9"/>
  <c r="E163" i="9" s="1"/>
  <c r="B163" i="9" s="1"/>
  <c r="G162" i="9"/>
  <c r="E162" i="9" s="1"/>
  <c r="B162" i="9" s="1"/>
  <c r="G161" i="9"/>
  <c r="E161" i="9" s="1"/>
  <c r="B161" i="9" s="1"/>
  <c r="G192" i="9"/>
  <c r="E192" i="9" s="1"/>
  <c r="B192" i="9" s="1"/>
  <c r="G279" i="9"/>
  <c r="E279" i="9" s="1"/>
  <c r="B279"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0" i="9"/>
  <c r="E190" i="9" s="1"/>
  <c r="B190" i="9" s="1"/>
  <c r="G166" i="9"/>
  <c r="H165" i="9"/>
  <c r="I10" i="9"/>
  <c r="E50" i="9"/>
  <c r="B50" i="9" s="1"/>
  <c r="B55" i="9"/>
  <c r="E58" i="9"/>
  <c r="B58" i="9" s="1"/>
  <c r="B63" i="9"/>
  <c r="E66" i="9"/>
  <c r="B66" i="9" s="1"/>
  <c r="B71" i="9"/>
  <c r="E74" i="9"/>
  <c r="B74" i="9" s="1"/>
  <c r="B79" i="9"/>
  <c r="E82" i="9"/>
  <c r="B82" i="9" s="1"/>
  <c r="B87" i="9"/>
  <c r="B91" i="9"/>
  <c r="B95" i="9"/>
  <c r="B99" i="9"/>
  <c r="B103" i="9"/>
  <c r="E113" i="9"/>
  <c r="B113" i="9" s="1"/>
  <c r="B119" i="9"/>
  <c r="E129" i="9"/>
  <c r="B129" i="9" s="1"/>
  <c r="D114" i="6"/>
  <c r="D42" i="8"/>
  <c r="G312" i="9" s="1"/>
  <c r="E312" i="9" s="1"/>
  <c r="B270" i="9"/>
  <c r="F277" i="9"/>
  <c r="B268" i="9"/>
  <c r="G1409" i="1" l="1"/>
  <c r="H1409" i="1"/>
  <c r="G1048" i="1"/>
  <c r="G637" i="1"/>
  <c r="H637" i="1"/>
  <c r="H23" i="3"/>
  <c r="C1214" i="1"/>
  <c r="H20" i="3"/>
  <c r="C985" i="1"/>
  <c r="F245" i="5"/>
  <c r="G1215" i="1"/>
  <c r="H1215" i="1"/>
  <c r="H991" i="1"/>
  <c r="G991" i="1"/>
  <c r="H990" i="1"/>
  <c r="G990" i="1"/>
  <c r="H1525" i="1"/>
  <c r="G1525" i="1"/>
  <c r="I35" i="3"/>
  <c r="C1518" i="1"/>
  <c r="I29" i="3"/>
  <c r="D1436" i="1"/>
  <c r="H638" i="1"/>
  <c r="G638" i="1"/>
  <c r="H173" i="1"/>
  <c r="E151" i="4"/>
  <c r="F151" i="4" s="1"/>
  <c r="F152" i="4"/>
  <c r="D289" i="4"/>
  <c r="H17" i="3"/>
  <c r="C147" i="1"/>
  <c r="B312" i="9"/>
  <c r="F176" i="5"/>
  <c r="D175" i="5"/>
  <c r="H22" i="3"/>
  <c r="C1153" i="1"/>
  <c r="F114" i="6"/>
  <c r="H27" i="3"/>
  <c r="C1408" i="1"/>
  <c r="I28" i="3"/>
  <c r="D1435" i="1"/>
  <c r="F146" i="5"/>
  <c r="D1124" i="1"/>
  <c r="F363" i="4"/>
  <c r="C358" i="1"/>
  <c r="F82" i="4"/>
  <c r="C78" i="1"/>
  <c r="B315" i="9"/>
  <c r="E314" i="9"/>
  <c r="I10" i="3" s="1"/>
  <c r="F567" i="4"/>
  <c r="C561" i="1"/>
  <c r="D350" i="4"/>
  <c r="H21" i="3"/>
  <c r="C1046" i="1"/>
  <c r="E636" i="4"/>
  <c r="D630" i="1" s="1"/>
  <c r="D522" i="1"/>
  <c r="E6" i="4"/>
  <c r="E166" i="9"/>
  <c r="B166" i="9" s="1"/>
  <c r="E165" i="9"/>
  <c r="B165" i="9" s="1"/>
  <c r="F484" i="4"/>
  <c r="C478" i="1"/>
  <c r="F311" i="4"/>
  <c r="C306" i="1"/>
  <c r="F50" i="4"/>
  <c r="C46" i="1"/>
  <c r="H1222" i="1"/>
  <c r="G1222" i="1"/>
  <c r="F87" i="5"/>
  <c r="C1065" i="1"/>
  <c r="F515" i="4"/>
  <c r="C509" i="1"/>
  <c r="F344" i="4"/>
  <c r="C339" i="1"/>
  <c r="F139" i="4"/>
  <c r="C135" i="1"/>
  <c r="F213" i="9"/>
  <c r="B213" i="9" s="1"/>
  <c r="G310" i="9"/>
  <c r="E310" i="9" s="1"/>
  <c r="B310" i="9" s="1"/>
  <c r="F206" i="5"/>
  <c r="C1183" i="1"/>
  <c r="F472" i="4"/>
  <c r="C466" i="1"/>
  <c r="F224" i="4"/>
  <c r="C220" i="1"/>
  <c r="D141" i="6"/>
  <c r="F625" i="4"/>
  <c r="C619" i="1"/>
  <c r="F421" i="4"/>
  <c r="D420" i="4"/>
  <c r="C415" i="1"/>
  <c r="D407" i="4"/>
  <c r="F298" i="4"/>
  <c r="C293" i="1"/>
  <c r="F7" i="4"/>
  <c r="D6" i="4"/>
  <c r="C3" i="1"/>
  <c r="D528" i="4"/>
  <c r="I22" i="3"/>
  <c r="D1153" i="1"/>
  <c r="E407" i="4"/>
  <c r="D402" i="1" s="1"/>
  <c r="D293" i="1"/>
  <c r="K1450" i="9"/>
  <c r="G313" i="9"/>
  <c r="E313" i="9" s="1"/>
  <c r="B313" i="9" s="1"/>
  <c r="I34" i="3"/>
  <c r="C1517" i="1"/>
  <c r="F129" i="6"/>
  <c r="C1423" i="1"/>
  <c r="H19" i="9"/>
  <c r="E19" i="9" s="1"/>
  <c r="B19" i="9" s="1"/>
  <c r="E21" i="9"/>
  <c r="F106" i="4"/>
  <c r="C102" i="1"/>
  <c r="G317" i="9"/>
  <c r="E317" i="9" s="1"/>
  <c r="G309" i="9"/>
  <c r="E309" i="9" s="1"/>
  <c r="B309" i="9" s="1"/>
  <c r="F190" i="5"/>
  <c r="C1167" i="1"/>
  <c r="F396" i="4"/>
  <c r="C391" i="1"/>
  <c r="F163" i="4"/>
  <c r="C159" i="1"/>
  <c r="E68" i="5"/>
  <c r="F68" i="5" s="1"/>
  <c r="D6" i="5"/>
  <c r="E237" i="5"/>
  <c r="E635" i="4"/>
  <c r="D629" i="1" s="1"/>
  <c r="D147" i="1"/>
  <c r="H985" i="1" l="1"/>
  <c r="G985" i="1"/>
  <c r="G1518" i="1"/>
  <c r="H1518" i="1"/>
  <c r="G1436" i="1"/>
  <c r="H1436" i="1"/>
  <c r="I17" i="3"/>
  <c r="E289" i="4"/>
  <c r="F289" i="4" s="1"/>
  <c r="E316" i="9"/>
  <c r="B317" i="9"/>
  <c r="H1517" i="1"/>
  <c r="G1517" i="1"/>
  <c r="H11" i="3"/>
  <c r="H159" i="1"/>
  <c r="G159" i="1"/>
  <c r="G1167" i="1"/>
  <c r="H1167" i="1"/>
  <c r="G102" i="1"/>
  <c r="H102" i="1"/>
  <c r="H1423" i="1"/>
  <c r="G1423" i="1"/>
  <c r="D636" i="4"/>
  <c r="F528" i="4"/>
  <c r="C522" i="1"/>
  <c r="H293" i="1"/>
  <c r="G293" i="1"/>
  <c r="F420" i="4"/>
  <c r="D635" i="4"/>
  <c r="C414" i="1"/>
  <c r="F141" i="6"/>
  <c r="H28" i="3"/>
  <c r="C1435" i="1"/>
  <c r="H358" i="1"/>
  <c r="G358" i="1"/>
  <c r="I21" i="3"/>
  <c r="D1046" i="1"/>
  <c r="H1046" i="1" s="1"/>
  <c r="E6" i="5"/>
  <c r="I23" i="3"/>
  <c r="D1214" i="1"/>
  <c r="F237" i="5"/>
  <c r="G3" i="1"/>
  <c r="H3" i="1"/>
  <c r="H220" i="1"/>
  <c r="G220" i="1"/>
  <c r="H1183" i="1"/>
  <c r="G1183" i="1"/>
  <c r="H135" i="1"/>
  <c r="G135" i="1"/>
  <c r="H509" i="1"/>
  <c r="G509" i="1"/>
  <c r="G306" i="1"/>
  <c r="H306" i="1"/>
  <c r="D408" i="4"/>
  <c r="F350" i="4"/>
  <c r="C345" i="1"/>
  <c r="G1153" i="1"/>
  <c r="H1153" i="1"/>
  <c r="G278" i="9"/>
  <c r="C984" i="1"/>
  <c r="G391" i="1"/>
  <c r="H391" i="1"/>
  <c r="B21" i="9"/>
  <c r="F6" i="4"/>
  <c r="D290" i="4"/>
  <c r="D412" i="4"/>
  <c r="H16" i="3"/>
  <c r="C2" i="1"/>
  <c r="F407" i="4"/>
  <c r="C402" i="1"/>
  <c r="G619" i="1"/>
  <c r="H619" i="1"/>
  <c r="G1046" i="1"/>
  <c r="G561" i="1"/>
  <c r="H561" i="1"/>
  <c r="H78" i="1"/>
  <c r="G78" i="1"/>
  <c r="G1124" i="1"/>
  <c r="H1124" i="1"/>
  <c r="H1408" i="1"/>
  <c r="G1408" i="1"/>
  <c r="H9" i="3"/>
  <c r="E311" i="9"/>
  <c r="D413" i="4"/>
  <c r="D291" i="4"/>
  <c r="C285" i="1"/>
  <c r="E291" i="4"/>
  <c r="D287" i="1" s="1"/>
  <c r="E413" i="4"/>
  <c r="D285" i="1"/>
  <c r="E175" i="5"/>
  <c r="D1152" i="1" s="1"/>
  <c r="H415" i="1"/>
  <c r="G415" i="1"/>
  <c r="H466" i="1"/>
  <c r="G466" i="1"/>
  <c r="H339" i="1"/>
  <c r="G339" i="1"/>
  <c r="G1065" i="1"/>
  <c r="H1065" i="1"/>
  <c r="H46" i="1"/>
  <c r="G46" i="1"/>
  <c r="G478" i="1"/>
  <c r="H478" i="1"/>
  <c r="E290" i="4"/>
  <c r="D286" i="1" s="1"/>
  <c r="E412" i="4"/>
  <c r="I16" i="3"/>
  <c r="D2" i="1"/>
  <c r="C1152" i="1"/>
  <c r="H147" i="1"/>
  <c r="G147" i="1"/>
  <c r="G284" i="9" l="1"/>
  <c r="E284" i="9" s="1"/>
  <c r="B284" i="9" s="1"/>
  <c r="F175" i="5"/>
  <c r="F6" i="5"/>
  <c r="D640" i="4"/>
  <c r="D415" i="4"/>
  <c r="F413" i="4"/>
  <c r="C408" i="1"/>
  <c r="F290" i="4"/>
  <c r="C286" i="1"/>
  <c r="H1435" i="1"/>
  <c r="G1435" i="1"/>
  <c r="F635" i="4"/>
  <c r="C629" i="1"/>
  <c r="H522" i="1"/>
  <c r="G522" i="1"/>
  <c r="H285" i="1"/>
  <c r="G285" i="1"/>
  <c r="H2" i="1"/>
  <c r="G2" i="1"/>
  <c r="G345" i="1"/>
  <c r="H345" i="1"/>
  <c r="H1214" i="1"/>
  <c r="G1214" i="1"/>
  <c r="F636" i="4"/>
  <c r="C630" i="1"/>
  <c r="K3" i="9"/>
  <c r="I9" i="3"/>
  <c r="G1152" i="1"/>
  <c r="H1152" i="1"/>
  <c r="E639" i="4"/>
  <c r="E414" i="4"/>
  <c r="D409" i="1" s="1"/>
  <c r="D407" i="1"/>
  <c r="E640" i="4"/>
  <c r="E415" i="4"/>
  <c r="D410" i="1" s="1"/>
  <c r="D408" i="1"/>
  <c r="F291" i="4"/>
  <c r="C287" i="1"/>
  <c r="H402" i="1"/>
  <c r="G402" i="1"/>
  <c r="D639" i="4"/>
  <c r="D414" i="4"/>
  <c r="F412" i="4"/>
  <c r="C407" i="1"/>
  <c r="F408" i="4"/>
  <c r="C403" i="1"/>
  <c r="H278" i="9"/>
  <c r="E278" i="9" s="1"/>
  <c r="D984" i="1"/>
  <c r="G984" i="1" s="1"/>
  <c r="H414" i="1"/>
  <c r="G414" i="1"/>
  <c r="N3" i="9"/>
  <c r="I11" i="3"/>
  <c r="H8" i="3" l="1"/>
  <c r="M3" i="9" s="1"/>
  <c r="E277" i="9"/>
  <c r="B278" i="9"/>
  <c r="G403" i="1"/>
  <c r="H403" i="1"/>
  <c r="E641" i="4"/>
  <c r="D633" i="1"/>
  <c r="G629" i="1"/>
  <c r="H629" i="1"/>
  <c r="H286" i="1"/>
  <c r="G286" i="1"/>
  <c r="F415" i="4"/>
  <c r="C410" i="1"/>
  <c r="D641" i="4"/>
  <c r="F639" i="4"/>
  <c r="C633" i="1"/>
  <c r="G408" i="1"/>
  <c r="H408" i="1"/>
  <c r="H407" i="1"/>
  <c r="G407" i="1"/>
  <c r="H984" i="1"/>
  <c r="F414" i="4"/>
  <c r="C409" i="1"/>
  <c r="H287" i="1"/>
  <c r="G287" i="1"/>
  <c r="E642" i="4"/>
  <c r="D634" i="1"/>
  <c r="G630" i="1"/>
  <c r="H630" i="1"/>
  <c r="D642" i="4"/>
  <c r="F640" i="4"/>
  <c r="C634" i="1"/>
  <c r="I8" i="3" l="1"/>
  <c r="D646" i="4"/>
  <c r="F642" i="4"/>
  <c r="C636" i="1"/>
  <c r="E646" i="4"/>
  <c r="D636" i="1"/>
  <c r="G633" i="1"/>
  <c r="H633" i="1"/>
  <c r="E645" i="4"/>
  <c r="D635" i="1"/>
  <c r="F641" i="4"/>
  <c r="D645" i="4"/>
  <c r="C635" i="1"/>
  <c r="G634" i="1"/>
  <c r="H634" i="1"/>
  <c r="G409" i="1"/>
  <c r="H409" i="1"/>
  <c r="G410" i="1"/>
  <c r="H410" i="1"/>
  <c r="G635" i="1" l="1"/>
  <c r="H635" i="1"/>
  <c r="I18" i="3"/>
  <c r="D639" i="1"/>
  <c r="I19" i="3"/>
  <c r="D640" i="1"/>
  <c r="F645" i="4"/>
  <c r="H18" i="3"/>
  <c r="C639" i="1"/>
  <c r="G636" i="1"/>
  <c r="H636" i="1"/>
  <c r="F646" i="4"/>
  <c r="H19" i="3"/>
  <c r="C640" i="1"/>
  <c r="G276" i="9"/>
  <c r="E276" i="9" s="1"/>
  <c r="B276" i="9" s="1"/>
  <c r="G640" i="1" l="1"/>
  <c r="H640" i="1"/>
  <c r="G639" i="1"/>
  <c r="H639" i="1"/>
  <c r="H7" i="3"/>
  <c r="J3" i="9" l="1"/>
  <c r="G274" i="9" l="1"/>
  <c r="M272" i="9"/>
  <c r="H274" i="9"/>
  <c r="L272" i="9"/>
  <c r="H18" i="9"/>
  <c r="G18" i="9"/>
  <c r="H17" i="9"/>
  <c r="K6" i="9"/>
  <c r="J11" i="9"/>
  <c r="J8" i="9"/>
  <c r="I13" i="9"/>
  <c r="J5" i="9"/>
  <c r="L16" i="9"/>
  <c r="K9" i="9"/>
  <c r="L15" i="9"/>
  <c r="J7" i="9"/>
  <c r="M15" i="9"/>
  <c r="I9" i="9"/>
  <c r="G15" i="9"/>
  <c r="J10" i="9"/>
  <c r="I8" i="9"/>
  <c r="G16" i="9"/>
  <c r="I5" i="9"/>
  <c r="K11" i="9"/>
  <c r="H16" i="9"/>
  <c r="K8" i="9"/>
  <c r="J13" i="9"/>
  <c r="J6" i="9"/>
  <c r="I11" i="9"/>
  <c r="J9" i="9"/>
  <c r="H15" i="9"/>
  <c r="I7" i="9"/>
  <c r="K13" i="9"/>
  <c r="I6" i="9"/>
  <c r="K12" i="9"/>
  <c r="K5" i="9"/>
  <c r="M16" i="9"/>
  <c r="I12" i="9"/>
  <c r="K10" i="9"/>
  <c r="I17" i="9"/>
  <c r="K7" i="9"/>
  <c r="J12" i="9"/>
  <c r="J17" i="9"/>
  <c r="G17" i="9"/>
  <c r="F272" i="9" l="1"/>
  <c r="B272" i="9" s="1"/>
  <c r="E274" i="9"/>
  <c r="E7" i="9"/>
  <c r="B7" i="9" s="1"/>
  <c r="E10" i="9"/>
  <c r="B10" i="9" s="1"/>
  <c r="E16" i="9"/>
  <c r="E18" i="9"/>
  <c r="B18" i="9" s="1"/>
  <c r="E17" i="9"/>
  <c r="B17" i="9" s="1"/>
  <c r="F20" i="9"/>
  <c r="E5" i="9"/>
  <c r="E15" i="9"/>
  <c r="F15" i="9"/>
  <c r="E13" i="9"/>
  <c r="B13" i="9" s="1"/>
  <c r="E12" i="9"/>
  <c r="B12" i="9" s="1"/>
  <c r="E6" i="9"/>
  <c r="B6" i="9" s="1"/>
  <c r="E9" i="9"/>
  <c r="B9" i="9" s="1"/>
  <c r="E11" i="9"/>
  <c r="B11" i="9" s="1"/>
  <c r="E8" i="9"/>
  <c r="B8" i="9" s="1"/>
  <c r="F16" i="9"/>
  <c r="B274" i="9"/>
  <c r="E20" i="9"/>
  <c r="I7" i="3" s="1"/>
  <c r="B16" i="9" l="1"/>
  <c r="F14" i="9"/>
  <c r="F3" i="9" s="1"/>
  <c r="B15" i="9"/>
  <c r="E14"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<sst xmlns="http://schemas.openxmlformats.org/spreadsheetml/2006/main" count="4369" uniqueCount="3421">
  <si>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</si>
  <si>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</si>
  <si>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</si>
  <si>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</si>
  <si>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</si>
  <si>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</si>
  <si>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</si>
  <si>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</si>
  <si>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</si>
  <si>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</si>
  <si>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</si>
  <si>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</si>
  <si>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</si>
  <si>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</si>
  <si>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</si>
  <si>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</si>
  <si>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</si>
  <si>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</si>
  <si>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</si>
  <si>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</si>
  <si>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</si>
  <si>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</si>
  <si>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</si>
  <si>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</si>
  <si>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</si>
  <si>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</si>
  <si>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</si>
  <si>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</si>
  <si>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</si>
  <si>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</si>
  <si>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</si>
  <si>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</si>
  <si>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</si>
  <si>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</si>
  <si>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</si>
  <si>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</si>
  <si>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</si>
  <si>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</si>
  <si>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</si>
  <si>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</si>
  <si>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</si>
  <si>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</si>
  <si>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</si>
  <si>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</si>
  <si>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</si>
  <si>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</si>
  <si>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</si>
  <si>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</si>
  <si>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15317 - O.Š. HORVATI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</si>
  <si>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</si>
  <si>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</si>
  <si>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</si>
  <si>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</si>
  <si>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</si>
  <si>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</si>
  <si>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</si>
  <si>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</si>
  <si>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</si>
  <si>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</si>
  <si>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</si>
  <si>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</si>
  <si>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</si>
  <si>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</si>
  <si>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</si>
  <si>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</si>
  <si>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</si>
  <si>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</si>
  <si>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</si>
  <si>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</si>
  <si>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</si>
  <si>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</si>
  <si>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</si>
  <si>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</si>
  <si>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</si>
  <si>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</si>
  <si>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</si>
  <si>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</si>
  <si>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</si>
  <si>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</si>
  <si>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</si>
  <si>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</si>
  <si>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</si>
  <si>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</si>
  <si>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</si>
  <si>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</si>
  <si>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</si>
  <si>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</si>
  <si>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</si>
  <si>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</si>
  <si>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</si>
  <si>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</si>
  <si>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</si>
  <si>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</si>
  <si>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</si>
  <si>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</si>
  <si>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</si>
  <si>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</si>
  <si>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</si>
  <si>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</si>
  <si>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</si>
  <si>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</si>
  <si>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</si>
  <si>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</si>
  <si>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</si>
  <si>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</si>
  <si>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</si>
  <si>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</si>
  <si>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</si>
  <si>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</si>
  <si>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</si>
  <si>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</si>
  <si>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</si>
  <si>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</si>
  <si>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</si>
  <si>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</si>
  <si>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</si>
  <si>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</si>
  <si>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</si>
  <si>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</si>
  <si>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</si>
  <si>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</si>
  <si>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</si>
  <si>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</si>
  <si>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</si>
  <si>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</si>
  <si>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</si>
  <si>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</si>
  <si>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</si>
  <si>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</si>
  <si>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</si>
  <si>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</si>
  <si>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</si>
  <si>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</si>
  <si>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</si>
  <si>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</si>
  <si>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</si>
  <si>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</si>
  <si>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</si>
  <si>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</si>
  <si>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</si>
  <si>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</si>
  <si>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</si>
  <si>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</si>
  <si>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</si>
  <si>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</si>
  <si>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</si>
  <si>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</si>
  <si>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</si>
  <si>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</si>
  <si>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</si>
  <si>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</si>
  <si>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</si>
  <si>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</si>
  <si>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</si>
  <si>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</si>
  <si>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</si>
  <si>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</si>
  <si>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</si>
  <si>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</si>
  <si>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</si>
  <si>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</si>
  <si>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</si>
  <si>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</si>
  <si>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</si>
  <si>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</si>
  <si>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</si>
  <si>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</si>
  <si>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</si>
  <si>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</si>
  <si>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</si>
  <si>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</si>
  <si>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</si>
  <si>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</si>
  <si>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</si>
  <si>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</si>
  <si>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</si>
  <si>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</si>
  <si>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</si>
  <si>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</si>
  <si>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</si>
  <si>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</si>
  <si>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</si>
  <si>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</si>
  <si>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</si>
  <si>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</si>
  <si>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</si>
  <si>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</si>
  <si>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</si>
  <si>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</si>
  <si>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</si>
  <si>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</si>
  <si>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</si>
  <si>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</si>
  <si>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</si>
  <si>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</si>
  <si>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</si>
  <si>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</si>
  <si>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</si>
  <si>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</si>
  <si>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</si>
  <si>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</si>
  <si>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</si>
  <si>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</si>
  <si>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</si>
  <si>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</si>
  <si>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</si>
  <si>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</si>
  <si>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</si>
  <si>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</si>
  <si>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</si>
  <si>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</si>
  <si>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</si>
  <si>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</si>
  <si>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</si>
  <si>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</si>
  <si>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</si>
  <si>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</si>
  <si>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</si>
  <si>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</si>
  <si>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</si>
  <si>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</si>
  <si>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</si>
  <si>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</si>
  <si>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</si>
  <si>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</si>
  <si>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</si>
  <si>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</si>
  <si>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</si>
  <si>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</si>
  <si>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</si>
  <si>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</si>
  <si>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</si>
  <si>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</si>
  <si>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</si>
  <si>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</si>
  <si>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</si>
  <si>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</si>
  <si>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</si>
  <si>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</si>
  <si>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</si>
  <si>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</si>
  <si>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</si>
  <si>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</si>
  <si>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</si>
  <si>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</si>
  <si>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</si>
  <si>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</si>
  <si>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</si>
  <si>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</si>
  <si>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</si>
  <si>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</si>
  <si>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</si>
  <si>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</si>
  <si>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</si>
  <si>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</si>
  <si>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</si>
  <si>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</si>
  <si>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</si>
  <si>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</si>
  <si>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</si>
  <si>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</si>
  <si>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</si>
  <si>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</si>
  <si>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</si>
  <si>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</si>
  <si>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</si>
  <si>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</si>
  <si>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</si>
  <si>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</si>
  <si>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</si>
  <si>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</si>
  <si>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</si>
  <si>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</si>
  <si>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</si>
  <si>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</si>
  <si>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</si>
  <si>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</si>
  <si>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</si>
  <si>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</si>
  <si>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</si>
  <si>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</si>
  <si>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</si>
  <si>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</si>
  <si>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</si>
  <si>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</si>
  <si>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</si>
  <si>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</si>
  <si>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</si>
  <si>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</si>
  <si>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</si>
  <si>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</si>
  <si>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</si>
  <si>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</si>
  <si>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</si>
  <si>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</si>
  <si>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</si>
  <si>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</si>
  <si>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</si>
  <si>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</si>
  <si>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</si>
  <si>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</si>
  <si>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</si>
  <si>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</si>
  <si>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</si>
  <si>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</si>
  <si>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</si>
  <si>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</si>
  <si>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</si>
  <si>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</si>
  <si>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</si>
  <si>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</si>
  <si>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</si>
  <si>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</si>
  <si>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</si>
  <si>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</si>
  <si>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</si>
  <si>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</si>
  <si>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</si>
  <si>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</si>
  <si>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</si>
  <si>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</si>
  <si>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</si>
  <si>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</si>
  <si>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</si>
  <si>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</si>
  <si>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</si>
  <si>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</si>
  <si>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</si>
  <si>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</si>
  <si>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</si>
  <si>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</si>
  <si>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</si>
  <si>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</si>
  <si>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</si>
  <si>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</si>
  <si>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</si>
  <si>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</si>
  <si>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</si>
  <si>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</si>
  <si>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</si>
  <si>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</si>
  <si>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</si>
  <si>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</si>
  <si>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</si>
  <si>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</si>
  <si>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</si>
  <si>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</si>
  <si>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</si>
  <si>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</si>
  <si>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</si>
  <si>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</si>
  <si>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</si>
  <si>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</si>
  <si>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</si>
  <si>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</si>
  <si>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</si>
  <si>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</si>
  <si>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</si>
  <si>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</si>
  <si>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</si>
  <si>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</si>
  <si>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</si>
  <si>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</si>
  <si>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</si>
  <si>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</si>
  <si>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</si>
  <si>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</si>
  <si>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</si>
  <si>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</si>
  <si>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</si>
  <si>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</si>
  <si>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</si>
  <si>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</si>
  <si>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</si>
  <si>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</si>
  <si>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</si>
  <si>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</si>
  <si>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</si>
  <si>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</si>
  <si>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</si>
  <si>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</si>
  <si>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</si>
  <si>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</si>
  <si>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</si>
  <si>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</si>
  <si>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</si>
  <si>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</si>
  <si>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</si>
  <si>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</si>
  <si>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</si>
  <si>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</si>
  <si>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</si>
  <si>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</si>
  <si>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</si>
  <si>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</si>
  <si>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</si>
  <si>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</si>
  <si>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</si>
  <si>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</si>
  <si>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</si>
  <si>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</si>
  <si>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</si>
  <si>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</si>
  <si>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</si>
  <si>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</si>
  <si>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</si>
  <si>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</si>
  <si>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</si>
  <si>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</si>
  <si>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</si>
  <si>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</si>
  <si>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</si>
  <si>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</si>
  <si>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</si>
  <si>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</si>
  <si>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</si>
  <si>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</si>
  <si>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</si>
  <si>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</si>
  <si>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</si>
  <si>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</si>
  <si>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</si>
  <si>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</si>
  <si>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</si>
  <si>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</si>
  <si>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</si>
  <si>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</si>
  <si>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</si>
  <si>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</si>
  <si>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</si>
  <si>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</si>
  <si>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</si>
  <si>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</si>
  <si>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</si>
  <si>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</si>
  <si>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</si>
  <si>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</si>
  <si>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</si>
  <si>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</si>
  <si>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</si>
  <si>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</si>
  <si>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</si>
  <si>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</si>
  <si>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</si>
  <si>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</si>
  <si>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</si>
  <si>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</si>
  <si>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</si>
  <si>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</si>
  <si>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</si>
  <si>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</si>
  <si>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</si>
  <si>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</si>
  <si>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</si>
  <si>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</si>
  <si>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</si>
  <si>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</si>
  <si>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</si>
  <si>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</si>
  <si>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</si>
  <si>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</si>
  <si>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</si>
  <si>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</si>
  <si>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</si>
  <si>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</si>
  <si>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</si>
  <si>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</si>
  <si>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</si>
  <si>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</si>
  <si>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</si>
  <si>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</si>
  <si>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</si>
  <si>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</si>
  <si>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</si>
  <si>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</si>
  <si>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</si>
  <si>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</si>
  <si>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</si>
  <si>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</si>
  <si>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</si>
  <si>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</si>
  <si>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</si>
  <si>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</si>
  <si>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</si>
  <si>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</si>
  <si>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</si>
  <si>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</si>
  <si>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</si>
  <si>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</si>
  <si>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</si>
  <si>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</si>
  <si>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</si>
  <si>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</si>
  <si>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</si>
  <si>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</si>
  <si>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</si>
  <si>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</si>
  <si>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</si>
  <si>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</si>
  <si>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</si>
  <si>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</si>
  <si>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</si>
  <si>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</si>
  <si>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</si>
  <si>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</si>
  <si>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</si>
  <si>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</si>
  <si>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</si>
  <si>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</si>
  <si>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</si>
  <si>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</si>
  <si>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</si>
  <si>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</si>
  <si>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</si>
  <si>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</si>
  <si>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</si>
  <si>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</si>
  <si>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</si>
  <si>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</si>
  <si>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</si>
  <si>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</si>
  <si>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</si>
  <si>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</si>
  <si>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</si>
  <si>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</si>
  <si>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</si>
  <si>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</si>
  <si>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</si>
  <si>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</si>
  <si>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</si>
  <si>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</si>
  <si>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</si>
  <si>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</si>
  <si>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</si>
  <si>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</si>
  <si>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</si>
  <si>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</si>
  <si>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</si>
  <si>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</si>
  <si>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</si>
  <si>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</si>
  <si>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</si>
  <si>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</si>
  <si>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</si>
  <si>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</si>
  <si>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</si>
  <si>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</si>
  <si>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</si>
  <si>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</si>
  <si>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</si>
  <si>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</si>
  <si>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</si>
  <si>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</si>
  <si>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</si>
  <si>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</si>
  <si>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</si>
  <si>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</si>
  <si>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</si>
  <si>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</si>
  <si>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</si>
  <si>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</si>
  <si>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</si>
  <si>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</si>
  <si>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</si>
  <si>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</si>
  <si>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</si>
  <si>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</si>
  <si>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</si>
  <si>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</si>
  <si>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</si>
  <si>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</si>
  <si>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</si>
  <si>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</si>
  <si>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</si>
  <si>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</si>
  <si>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</si>
  <si>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</si>
  <si>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</si>
  <si>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</si>
  <si>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</si>
  <si>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</si>
  <si>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</si>
  <si>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</si>
  <si>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</si>
  <si>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</si>
  <si>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</si>
  <si>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</si>
  <si>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</si>
  <si>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</si>
  <si>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</si>
  <si>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</si>
  <si>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</si>
  <si>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</si>
  <si>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</si>
  <si>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</si>
  <si>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</si>
  <si>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</si>
  <si>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</si>
  <si>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</si>
  <si>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</si>
  <si>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</si>
  <si>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</si>
  <si>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</si>
  <si>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</si>
  <si>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</si>
  <si>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</si>
  <si>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</si>
  <si>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</si>
  <si>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</si>
  <si>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</si>
  <si>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</si>
  <si>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</si>
  <si>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</si>
  <si>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</si>
  <si>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</si>
  <si>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</si>
  <si>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</si>
  <si>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</si>
  <si>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</si>
  <si>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</si>
  <si>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</si>
  <si>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</si>
  <si>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</si>
  <si>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</si>
  <si>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</si>
  <si>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</si>
  <si>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</si>
  <si>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</si>
  <si>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</si>
  <si>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</si>
  <si>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</si>
  <si>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</si>
  <si>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</si>
  <si>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</si>
  <si>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</si>
  <si>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</si>
  <si>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</si>
  <si>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</si>
  <si>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</si>
  <si>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</si>
  <si>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</si>
  <si>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</si>
  <si>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</si>
  <si>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</si>
  <si>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</si>
  <si>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</si>
  <si>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</si>
  <si>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</si>
  <si>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</si>
  <si>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</si>
  <si>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</si>
  <si>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</si>
  <si>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</si>
  <si>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</si>
  <si>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</si>
  <si>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</si>
  <si>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</si>
  <si>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</si>
  <si>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</si>
  <si>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</si>
  <si>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</si>
  <si>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</si>
  <si>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</si>
  <si>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</si>
  <si>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</si>
  <si>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</si>
  <si>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</si>
  <si>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</si>
  <si>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</si>
  <si>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</si>
  <si>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</si>
  <si>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</si>
  <si>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</si>
  <si>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</si>
  <si>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</si>
  <si>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</si>
  <si>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</si>
  <si>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</si>
  <si>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</si>
  <si>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</si>
  <si>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</si>
  <si>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</si>
  <si>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</si>
  <si>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</si>
  <si>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</si>
  <si>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</si>
  <si>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</si>
  <si>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</si>
  <si>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</si>
  <si>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</si>
  <si>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</si>
  <si>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</si>
  <si>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</si>
  <si>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</si>
  <si>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</si>
  <si>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</si>
  <si>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</si>
  <si>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</si>
  <si>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</si>
  <si>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</si>
  <si>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</si>
  <si>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</si>
  <si>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</si>
  <si>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</si>
  <si>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</si>
  <si>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</si>
  <si>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</si>
  <si>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</si>
  <si>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</si>
  <si>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</si>
  <si>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</si>
  <si>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</si>
  <si>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</si>
  <si>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</si>
  <si>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</si>
  <si>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</si>
  <si>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</si>
  <si>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</si>
  <si>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</si>
  <si>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</si>
  <si>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</si>
  <si>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</si>
  <si>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</si>
  <si>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</si>
  <si>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</si>
  <si>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</si>
  <si>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</si>
  <si>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</si>
  <si>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</si>
  <si>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</si>
  <si>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</si>
  <si>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</si>
  <si>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</si>
  <si>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</si>
  <si>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</si>
  <si>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</si>
  <si>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</si>
  <si>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</si>
  <si>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</si>
  <si>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</si>
  <si>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</si>
  <si>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</si>
  <si>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</si>
  <si>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</si>
  <si>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</si>
  <si>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</si>
  <si>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</si>
  <si>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</si>
  <si>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</si>
  <si>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</si>
  <si>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</si>
  <si>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</si>
  <si>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</si>
  <si>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</si>
  <si>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</si>
  <si>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</si>
  <si>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</si>
  <si>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</si>
  <si>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</si>
  <si>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</si>
  <si>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</si>
  <si>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</si>
  <si>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</si>
  <si>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</si>
  <si>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</si>
  <si>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</si>
  <si>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</si>
  <si>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</si>
  <si>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</si>
  <si>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</si>
  <si>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</si>
  <si>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</si>
  <si>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</si>
  <si>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</si>
  <si>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</si>
  <si>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</si>
  <si>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</si>
  <si>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</si>
  <si>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</si>
  <si>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</si>
  <si>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</si>
  <si>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</si>
  <si>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</si>
  <si>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</si>
  <si>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</si>
  <si>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</si>
  <si>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</si>
  <si>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</si>
  <si>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</si>
  <si>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</si>
  <si>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</si>
  <si>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</si>
  <si>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</si>
  <si>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</si>
  <si>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</si>
  <si>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</si>
  <si>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</si>
  <si>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</si>
  <si>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</si>
  <si>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</si>
  <si>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</si>
  <si>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</si>
  <si>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</si>
  <si>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</si>
  <si>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</si>
  <si>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</si>
  <si>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</si>
  <si>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</si>
  <si>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</si>
  <si>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</si>
  <si>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</si>
  <si>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</si>
  <si>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</si>
  <si>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</si>
  <si>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</si>
  <si>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</si>
  <si>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</si>
  <si>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</si>
  <si>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</si>
  <si>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</si>
  <si>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</si>
  <si>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</si>
  <si>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</si>
  <si>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</si>
  <si>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</si>
  <si>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</si>
  <si>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</si>
  <si>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</si>
  <si>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</si>
  <si>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</si>
  <si>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</si>
  <si>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</si>
  <si>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</si>
  <si>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</si>
  <si>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</si>
  <si>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</si>
  <si>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</si>
  <si>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</si>
  <si>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</si>
  <si>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</si>
  <si>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</si>
  <si>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</si>
  <si>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</si>
  <si>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</si>
  <si>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</si>
  <si>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</si>
  <si>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</si>
  <si>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</si>
  <si>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</si>
  <si>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</si>
  <si>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</si>
  <si>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</si>
  <si>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</si>
  <si>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</si>
  <si>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</si>
  <si>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</si>
  <si>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</si>
  <si>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</si>
  <si>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</si>
  <si>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</si>
  <si>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</si>
  <si>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</si>
  <si>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</si>
  <si>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</si>
  <si>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</si>
  <si>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</si>
  <si>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</si>
  <si>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</si>
  <si>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</si>
  <si>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</si>
  <si>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</si>
  <si>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</si>
  <si>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</si>
  <si>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</si>
  <si>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</si>
  <si>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</si>
  <si>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</si>
  <si>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</si>
  <si>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</si>
  <si>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</si>
  <si>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</si>
  <si>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</si>
  <si>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</si>
  <si>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</si>
  <si>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</si>
  <si>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</si>
  <si>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</si>
  <si>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</si>
  <si>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</si>
  <si>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</si>
  <si>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</si>
  <si>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</si>
  <si>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</si>
  <si>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</si>
  <si>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</si>
  <si>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</si>
  <si>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</si>
  <si>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</si>
  <si>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</si>
  <si>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</si>
  <si>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</si>
  <si>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</si>
  <si>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</si>
  <si>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</si>
  <si>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</si>
  <si>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</si>
  <si>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</si>
  <si>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</si>
  <si>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</si>
  <si>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</si>
  <si>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</si>
  <si>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</si>
  <si>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</si>
  <si>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</si>
  <si>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</si>
  <si>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</si>
  <si>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</si>
  <si>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</si>
  <si>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</si>
  <si>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</si>
  <si>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</si>
  <si>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</si>
  <si>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</si>
  <si>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</si>
  <si>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</si>
  <si>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</si>
  <si>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</si>
  <si>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</si>
  <si>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</si>
  <si>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</si>
  <si>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</si>
  <si>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</si>
  <si>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</si>
  <si>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</si>
  <si>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</si>
  <si>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</si>
  <si>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</si>
  <si>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</si>
  <si>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</si>
  <si>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</si>
  <si>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</si>
  <si>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</si>
  <si>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</si>
  <si>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</si>
  <si>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</si>
  <si>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</si>
  <si>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</si>
  <si>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</si>
  <si>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</si>
  <si>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</si>
  <si>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</si>
  <si>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</si>
  <si>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</si>
  <si>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</si>
  <si>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</si>
  <si>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</si>
  <si>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</si>
  <si>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</si>
  <si>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</si>
  <si>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</si>
  <si>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</si>
  <si>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</si>
  <si>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</si>
  <si>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</si>
  <si>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</si>
  <si>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</si>
  <si>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</si>
  <si>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</si>
  <si>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</si>
  <si>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</si>
  <si>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</si>
  <si>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</si>
  <si>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</si>
  <si>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</si>
  <si>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</si>
  <si>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</si>
  <si>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</si>
  <si>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</si>
  <si>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</si>
  <si>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</si>
  <si>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</si>
  <si>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</si>
  <si>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</si>
  <si>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</si>
  <si>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</si>
  <si>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</si>
  <si>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</si>
  <si>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</si>
  <si>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</si>
  <si>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</si>
  <si>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</si>
  <si>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</si>
  <si>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</si>
  <si>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</si>
  <si>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</si>
  <si>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</si>
  <si>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</si>
  <si>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</si>
  <si>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</si>
  <si>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</si>
  <si>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</si>
  <si>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</si>
  <si>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</si>
  <si>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</si>
  <si>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</si>
  <si>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</si>
  <si>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</si>
  <si>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</si>
  <si>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</si>
  <si>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</si>
  <si>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</si>
  <si>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</si>
  <si>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</si>
  <si>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</si>
  <si>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</si>
  <si>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</si>
  <si>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</si>
  <si>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</si>
  <si>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</si>
  <si>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</si>
  <si>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</si>
  <si>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</si>
  <si>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</si>
  <si>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</si>
  <si>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</si>
  <si>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</si>
  <si>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</si>
  <si>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</si>
  <si>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</si>
  <si>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</si>
  <si>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</si>
  <si>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</si>
  <si>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</si>
  <si>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</si>
  <si>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</si>
  <si>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</si>
  <si>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</si>
  <si>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</si>
  <si>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</si>
  <si>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</si>
  <si>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</si>
  <si>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</si>
  <si>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</si>
  <si>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</si>
  <si>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</si>
  <si>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</si>
  <si>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</si>
  <si>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</si>
  <si>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</si>
  <si>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</si>
  <si>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</si>
  <si>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</si>
  <si>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</si>
  <si>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</si>
  <si>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</si>
  <si>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</si>
  <si>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</si>
  <si>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</si>
  <si>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</si>
  <si>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</si>
  <si>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</si>
  <si>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</si>
  <si>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</si>
  <si>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</si>
  <si>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</si>
  <si>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</si>
  <si>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</si>
  <si>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</si>
  <si>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</si>
  <si>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</si>
  <si>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</si>
  <si>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</si>
  <si>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</si>
  <si>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</si>
  <si>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</si>
  <si>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</si>
  <si>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</si>
  <si>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</si>
  <si>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</si>
  <si>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</si>
  <si>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</si>
  <si>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</si>
  <si>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</si>
  <si>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</si>
  <si>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</si>
  <si>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</si>
  <si>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</si>
  <si>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</si>
  <si>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</si>
  <si>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</si>
  <si>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</si>
  <si>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</si>
  <si>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</si>
  <si>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</si>
  <si>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</si>
  <si>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</si>
  <si>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</si>
  <si>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</si>
  <si>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</si>
  <si>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</si>
  <si>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</si>
  <si>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</si>
  <si>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</si>
  <si>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</si>
  <si>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</si>
  <si>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</si>
  <si>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</si>
  <si>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</si>
  <si>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</si>
  <si>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</si>
  <si>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</si>
  <si>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</si>
  <si>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</si>
  <si>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</si>
  <si>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</si>
  <si>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</si>
  <si>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</si>
  <si>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</si>
  <si>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</si>
  <si>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</si>
  <si>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</si>
  <si>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</si>
  <si>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</si>
  <si>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</si>
  <si>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</si>
  <si>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</si>
  <si>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</si>
  <si>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</si>
  <si>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</si>
  <si>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</si>
  <si>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</si>
  <si>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</si>
  <si>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</si>
  <si>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</si>
  <si>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</si>
  <si>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</si>
  <si>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</si>
  <si>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</si>
  <si>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</si>
  <si>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</si>
  <si>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</si>
  <si>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</si>
  <si>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</si>
  <si>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</si>
  <si>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</si>
  <si>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</si>
  <si>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</si>
  <si>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</si>
  <si>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</si>
  <si>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</si>
  <si>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</si>
  <si>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</si>
  <si>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</si>
  <si>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</si>
  <si>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</si>
  <si>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</si>
  <si>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</si>
  <si>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</si>
  <si>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</si>
  <si>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</si>
  <si>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</si>
  <si>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</si>
  <si>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</si>
  <si>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</si>
  <si>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</si>
  <si>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</si>
  <si>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</si>
  <si>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</si>
  <si>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</si>
  <si>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</si>
  <si>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</si>
  <si>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</si>
  <si>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</si>
  <si>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</si>
  <si>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</si>
  <si>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</si>
  <si>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</si>
  <si>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</si>
  <si>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</si>
  <si>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</si>
  <si>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</si>
  <si>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</si>
  <si>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</si>
  <si>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</si>
  <si>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</si>
  <si>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</si>
  <si>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</si>
  <si>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</si>
  <si>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</si>
  <si>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</si>
  <si>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</si>
  <si>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</si>
  <si>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</si>
  <si>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</si>
  <si>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</si>
  <si>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</si>
  <si>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</si>
  <si>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</si>
  <si>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</si>
  <si>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</si>
  <si>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</si>
  <si>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</si>
  <si>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</si>
  <si>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</si>
  <si>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</si>
  <si>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</si>
  <si>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</si>
  <si>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</si>
  <si>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</si>
  <si>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</si>
  <si>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</si>
  <si>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</si>
  <si>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</si>
  <si>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</si>
  <si>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</si>
  <si>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</si>
  <si>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</si>
  <si>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</si>
  <si>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</si>
  <si>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</si>
  <si>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</si>
  <si>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</si>
  <si>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</si>
  <si>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</si>
  <si>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</si>
  <si>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</si>
  <si>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</si>
  <si>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</si>
  <si>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</si>
  <si>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</si>
  <si>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</si>
  <si>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</si>
  <si>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</si>
  <si>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</si>
  <si>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</si>
  <si>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</si>
  <si>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</si>
  <si>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</si>
  <si>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</si>
  <si>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</si>
  <si>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</si>
  <si>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</si>
  <si>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</si>
  <si>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</si>
  <si>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</si>
  <si>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</si>
  <si>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</si>
  <si>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</si>
  <si>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</si>
  <si>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</si>
  <si>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</si>
  <si>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</si>
  <si>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</si>
  <si>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</si>
  <si>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</si>
  <si>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</si>
  <si>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</si>
  <si>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</si>
  <si>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</si>
  <si>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</si>
  <si>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</si>
  <si>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</si>
  <si>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</si>
  <si>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</si>
  <si>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</si>
  <si>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</si>
  <si>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</si>
  <si>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</si>
  <si>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</si>
  <si>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</si>
  <si>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</si>
  <si>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</si>
  <si>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</si>
  <si>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</si>
  <si>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</si>
  <si>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</si>
  <si>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</si>
  <si>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</si>
  <si>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</si>
  <si>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</si>
  <si>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</si>
  <si>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</si>
  <si>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</si>
  <si>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</si>
  <si>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</si>
  <si>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</si>
  <si>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</si>
  <si>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</si>
  <si>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</si>
  <si>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</si>
  <si>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</si>
  <si>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</si>
  <si>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</si>
  <si>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</si>
  <si>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</si>
  <si>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</si>
  <si>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</si>
  <si>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</si>
  <si>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</si>
  <si>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</si>
  <si>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</si>
  <si>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</si>
  <si>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</si>
  <si>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</si>
  <si>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</si>
  <si>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</si>
  <si>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</si>
  <si>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</si>
  <si>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</si>
  <si>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</si>
  <si>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</si>
  <si>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</si>
  <si>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</si>
  <si>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</si>
  <si>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</si>
  <si>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</si>
  <si>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</si>
  <si>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</si>
  <si>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</si>
  <si>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</si>
  <si>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</si>
  <si>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</si>
  <si>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</si>
  <si>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</si>
  <si>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</si>
  <si>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</si>
  <si>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</si>
  <si>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</si>
  <si>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</si>
  <si>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</si>
  <si>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</si>
  <si>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</si>
  <si>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</si>
  <si>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</si>
  <si>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</si>
  <si>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</si>
  <si>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</si>
  <si>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</si>
  <si>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</si>
  <si>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</si>
  <si>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</si>
  <si>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</si>
  <si>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</si>
  <si>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</si>
  <si>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</si>
  <si>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</si>
  <si>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</si>
  <si>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</si>
  <si>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</si>
  <si>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</si>
  <si>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</si>
  <si>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</si>
  <si>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</si>
  <si>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</si>
  <si>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</si>
  <si>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</si>
  <si>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</si>
  <si>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</si>
  <si>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</si>
  <si>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</si>
  <si>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</si>
  <si>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</si>
  <si>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</si>
  <si>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</si>
  <si>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</si>
  <si>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</si>
  <si>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</si>
  <si>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</si>
  <si>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</si>
  <si>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</si>
  <si>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</si>
  <si>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</si>
  <si>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</si>
  <si>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</si>
  <si>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</si>
  <si>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</si>
  <si>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</si>
  <si>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</si>
  <si>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</si>
  <si>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</si>
  <si>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</si>
  <si>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</si>
  <si>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</si>
  <si>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</si>
  <si>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</si>
  <si>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</si>
  <si>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</si>
  <si>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</si>
  <si>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</si>
  <si>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</si>
  <si>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</si>
  <si>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</si>
  <si>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</si>
  <si>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</si>
  <si>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</si>
  <si>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</si>
  <si>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</si>
  <si>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</si>
  <si>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</si>
  <si>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</si>
  <si>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</si>
  <si>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</si>
  <si>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</si>
  <si>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</si>
  <si>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</si>
  <si>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</si>
  <si>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</si>
  <si>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</si>
  <si>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</si>
  <si>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</si>
  <si>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</si>
  <si>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</si>
  <si>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</si>
  <si>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</si>
  <si>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</si>
  <si>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</si>
  <si>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</si>
  <si>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</si>
  <si>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</si>
  <si>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</si>
  <si>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</si>
  <si>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</si>
  <si>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</si>
  <si>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</si>
  <si>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</si>
  <si>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</si>
  <si>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</si>
  <si>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</si>
  <si>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</si>
  <si>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</si>
  <si>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</si>
  <si>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</si>
  <si>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</si>
  <si>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</si>
  <si>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</si>
  <si>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</si>
  <si>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</si>
  <si>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</si>
  <si>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</si>
  <si>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</si>
  <si>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</si>
  <si>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</si>
  <si>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</si>
  <si>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</si>
  <si>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</si>
  <si>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</si>
  <si>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</si>
  <si>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</si>
  <si>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</si>
  <si>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</si>
  <si>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</si>
  <si>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</si>
  <si>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</si>
  <si>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</si>
  <si>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</si>
  <si>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</si>
  <si>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</si>
  <si>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</si>
  <si>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</si>
  <si>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</si>
  <si>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</si>
  <si>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</si>
  <si>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</si>
  <si>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</si>
  <si>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</si>
  <si>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</si>
  <si>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</si>
  <si>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</si>
  <si>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</si>
  <si>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</si>
  <si>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</si>
  <si>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</si>
  <si>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</si>
  <si>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</si>
  <si>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</si>
  <si>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</si>
  <si>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</si>
  <si>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</si>
  <si>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</si>
  <si>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</si>
  <si>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</si>
  <si>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</si>
  <si>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</si>
  <si>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</si>
  <si>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</si>
  <si>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</si>
  <si>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</si>
  <si>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</si>
  <si>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</si>
  <si>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</si>
  <si>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</si>
  <si>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</si>
  <si>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</si>
  <si>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</si>
  <si>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</si>
  <si>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</si>
  <si>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</si>
  <si>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</si>
  <si>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</si>
  <si>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</si>
  <si>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</si>
  <si>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</si>
  <si>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</si>
  <si>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</si>
  <si>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</si>
  <si>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</si>
  <si>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</si>
  <si>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</si>
  <si>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</si>
  <si>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</si>
  <si>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</si>
  <si>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</si>
  <si>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</si>
  <si>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</si>
  <si>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</si>
  <si>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</si>
  <si>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</si>
  <si>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</si>
  <si>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</si>
  <si>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</si>
  <si>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</si>
  <si>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</si>
  <si>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</si>
  <si>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</si>
  <si>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</si>
  <si>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</si>
  <si>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</si>
  <si>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</si>
  <si>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</si>
  <si>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</si>
  <si>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</si>
  <si>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</si>
  <si>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</si>
  <si>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</si>
  <si>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</si>
  <si>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</si>
  <si>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</si>
  <si>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</si>
  <si>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</si>
  <si>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</si>
  <si>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</si>
  <si>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</si>
  <si>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</si>
  <si>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</si>
  <si>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</si>
  <si>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</si>
  <si>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</si>
  <si>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</si>
  <si>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</si>
  <si>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</si>
  <si>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</si>
  <si>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</si>
  <si>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</si>
  <si>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</si>
  <si>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</si>
  <si>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</si>
  <si>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</si>
  <si>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</si>
  <si>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</si>
  <si>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</si>
  <si>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</si>
  <si>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</si>
  <si>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</si>
  <si>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</si>
  <si>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</si>
  <si>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</si>
  <si>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</si>
  <si>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</si>
  <si>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</si>
  <si>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</si>
  <si>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</si>
  <si>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</si>
  <si>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</si>
  <si>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</si>
  <si>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</si>
  <si>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</si>
  <si>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</si>
  <si>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</si>
  <si>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</si>
  <si>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</si>
  <si>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</si>
  <si>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</si>
  <si>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</si>
  <si>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</si>
  <si>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</si>
  <si>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</si>
  <si>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</si>
  <si>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</si>
  <si>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</si>
  <si>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</si>
  <si>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</si>
  <si>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</si>
  <si>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</si>
  <si>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</si>
  <si>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</si>
  <si>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</si>
  <si>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</si>
  <si>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</si>
  <si>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</si>
  <si>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</si>
  <si>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</si>
  <si>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</si>
  <si>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</si>
  <si>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</si>
  <si>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</si>
  <si>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</si>
  <si>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</si>
  <si>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</si>
  <si>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</si>
  <si>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</si>
  <si>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</si>
  <si>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</si>
  <si>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</si>
  <si>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</si>
  <si>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</si>
  <si>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</si>
  <si>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</si>
  <si>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</si>
  <si>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</si>
  <si>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</si>
  <si>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</si>
  <si>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</si>
  <si>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</si>
  <si>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</si>
  <si>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</si>
  <si>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</si>
  <si>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</si>
  <si>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</si>
  <si>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</si>
  <si>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</si>
  <si>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</si>
  <si>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</si>
  <si>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</si>
  <si>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</si>
  <si>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</si>
  <si>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</si>
  <si>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</si>
  <si>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</si>
  <si>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</si>
  <si>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</si>
  <si>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</si>
  <si>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</si>
  <si>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</si>
  <si>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</si>
  <si>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</si>
  <si>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</si>
  <si>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</si>
  <si>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</si>
  <si>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</si>
  <si>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</si>
  <si>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</si>
  <si>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</si>
  <si>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</si>
  <si>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</si>
  <si>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</si>
  <si>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</si>
  <si>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</si>
  <si>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</si>
  <si>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</si>
  <si>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</si>
  <si>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</si>
  <si>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</si>
  <si>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</si>
  <si>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</si>
  <si>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</si>
  <si>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</si>
  <si>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</si>
  <si>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</si>
  <si>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</si>
  <si>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</si>
  <si>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</si>
  <si>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</si>
  <si>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</si>
  <si>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</si>
  <si>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</si>
  <si>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</si>
  <si>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</si>
  <si>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</si>
  <si>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</si>
  <si>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</si>
  <si>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</si>
  <si>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</si>
  <si>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</si>
  <si>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</si>
  <si>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</si>
  <si>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</si>
  <si>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</si>
  <si>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</si>
  <si>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</si>
  <si>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</si>
  <si>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</si>
  <si>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</si>
  <si>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</si>
  <si>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</si>
  <si>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</si>
  <si>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</si>
  <si>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</si>
  <si>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</si>
  <si>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</si>
  <si>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</si>
  <si>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</si>
  <si>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</si>
  <si>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</si>
  <si>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</si>
  <si>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</si>
  <si>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</si>
  <si>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</si>
  <si>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</si>
  <si>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</si>
  <si>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</si>
  <si>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</si>
  <si>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</si>
  <si>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</si>
  <si>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</si>
  <si>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</si>
  <si>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</si>
  <si>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</si>
  <si>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</si>
  <si>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</si>
  <si>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</si>
  <si>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</si>
  <si>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</si>
  <si>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</si>
  <si>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</si>
  <si>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</si>
  <si>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</si>
  <si>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</si>
  <si>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</si>
  <si>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</si>
  <si>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</si>
  <si>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</si>
  <si>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</si>
  <si>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</si>
  <si>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</si>
  <si>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</si>
  <si>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</si>
  <si>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</si>
  <si>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</si>
  <si>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</si>
  <si>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</si>
  <si>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</si>
  <si>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</si>
  <si>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</si>
  <si>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</si>
  <si>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</si>
  <si>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</si>
  <si>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</si>
  <si>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</si>
  <si>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</si>
  <si>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</si>
  <si>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</si>
  <si>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</si>
  <si>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</si>
  <si>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</si>
  <si>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</si>
  <si>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</si>
  <si>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</si>
  <si>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</si>
  <si>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</si>
  <si>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</si>
  <si>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</si>
  <si>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</si>
  <si>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</si>
  <si>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</si>
  <si>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</si>
  <si>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</si>
  <si>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</si>
  <si>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</si>
  <si>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</si>
  <si>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</si>
  <si>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</si>
  <si>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</si>
  <si>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</si>
  <si>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</si>
  <si>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</si>
  <si>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</si>
  <si>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</si>
  <si>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</si>
  <si>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</si>
  <si>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</si>
  <si>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</si>
  <si>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</si>
  <si>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</si>
  <si>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</si>
  <si>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</si>
  <si>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</si>
  <si>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</si>
  <si>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</si>
  <si>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</si>
  <si>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</si>
  <si>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</si>
  <si>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</si>
  <si>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</si>
  <si>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</si>
  <si>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</si>
  <si>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</si>
  <si>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</si>
  <si>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</si>
  <si>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</si>
  <si>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</si>
  <si>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</si>
  <si>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</si>
  <si>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</si>
  <si>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</si>
  <si>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</si>
  <si>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</si>
  <si>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</si>
  <si>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</si>
  <si>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</si>
  <si>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</si>
  <si>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</si>
  <si>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</si>
  <si>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</si>
  <si>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</si>
  <si>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</si>
  <si>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</si>
  <si>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</si>
  <si>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</si>
  <si>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</si>
  <si>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</si>
  <si>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</si>
  <si>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</si>
  <si>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</si>
  <si>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</si>
  <si>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</si>
  <si>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</si>
  <si>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</si>
  <si>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</si>
  <si>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</si>
  <si>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</si>
  <si>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</si>
  <si>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</si>
  <si>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</si>
  <si>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</si>
  <si>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</si>
  <si>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</si>
  <si>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</si>
  <si>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</si>
  <si>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</si>
  <si>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</si>
  <si>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</si>
  <si>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</si>
  <si>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</si>
  <si>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</si>
  <si>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</si>
  <si>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</si>
  <si>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</si>
  <si>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</si>
  <si>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</si>
  <si>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</si>
  <si>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</si>
  <si>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</si>
  <si>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</si>
  <si>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</si>
  <si>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</si>
  <si>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</si>
  <si>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</si>
  <si>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</si>
  <si>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</si>
  <si>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</si>
  <si>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</si>
  <si>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</si>
  <si>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</si>
  <si>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</si>
  <si>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</si>
  <si>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</si>
  <si>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</si>
  <si>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</si>
  <si>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</si>
  <si>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</si>
  <si>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</si>
  <si>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</si>
  <si>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</si>
  <si>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</si>
  <si>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</si>
  <si>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</si>
  <si>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</si>
  <si>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</si>
  <si>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</si>
  <si>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</si>
  <si>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</si>
  <si>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</si>
  <si>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</si>
  <si>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</si>
  <si>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</si>
  <si>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</si>
  <si>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</si>
  <si>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</si>
  <si>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</si>
  <si>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</si>
  <si>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</si>
  <si>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</si>
  <si>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</si>
  <si>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</si>
  <si>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</si>
  <si>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</si>
  <si>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</si>
  <si>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</si>
  <si>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</si>
  <si>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</si>
  <si>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</si>
  <si>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</si>
  <si>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</si>
  <si>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</si>
  <si>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</si>
  <si>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</si>
  <si>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</si>
  <si>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</si>
  <si>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</si>
  <si>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</si>
  <si>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</si>
  <si>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</si>
  <si>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</si>
  <si>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</si>
  <si>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</si>
  <si>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</si>
  <si>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</si>
  <si>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</si>
  <si>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</si>
  <si>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</si>
  <si>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</si>
  <si>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</si>
  <si>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</si>
  <si>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</si>
  <si>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</si>
  <si>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</si>
  <si>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</si>
  <si>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</si>
  <si>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</si>
  <si>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</si>
  <si>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</si>
  <si>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</si>
  <si>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</si>
  <si>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</si>
  <si>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</si>
  <si>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</si>
  <si>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</si>
  <si>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</si>
  <si>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</si>
  <si>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</si>
  <si>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</si>
  <si>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</si>
  <si>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</si>
  <si>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</si>
  <si>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</si>
  <si>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</si>
  <si>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</si>
  <si>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</si>
  <si>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</si>
  <si>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</si>
  <si>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</si>
  <si>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</si>
  <si>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</si>
  <si>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</si>
  <si>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</si>
  <si>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</si>
  <si>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</si>
  <si>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</si>
  <si>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</si>
  <si>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</si>
  <si>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</si>
  <si>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</si>
  <si>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</si>
  <si>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</si>
  <si>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</si>
  <si>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</si>
  <si>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</si>
  <si>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</si>
  <si>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</si>
  <si>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</si>
  <si>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</si>
  <si>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</si>
  <si>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</si>
  <si>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</si>
  <si>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</si>
  <si>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</si>
  <si>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</si>
  <si>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</si>
  <si>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</si>
  <si>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</si>
  <si>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</si>
  <si>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</si>
  <si>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</si>
  <si>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</si>
  <si>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</si>
  <si>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</si>
  <si>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</si>
  <si>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</si>
  <si>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</si>
  <si>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</si>
  <si>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</si>
  <si>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</si>
  <si>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</si>
  <si>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</si>
  <si>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</si>
  <si>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</si>
  <si>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</si>
  <si>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</si>
  <si>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</si>
  <si>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</si>
  <si>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</si>
  <si>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</si>
  <si>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</si>
  <si>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</si>
  <si>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</si>
  <si>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</si>
  <si>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</si>
  <si>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</si>
  <si>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</si>
  <si>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</si>
  <si>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</si>
  <si>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</si>
  <si>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</si>
  <si>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</si>
  <si>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</si>
  <si>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</si>
  <si>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</si>
  <si>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</si>
  <si>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</si>
  <si>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</si>
  <si>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</si>
  <si>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</si>
  <si>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</si>
  <si>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</si>
  <si>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</si>
  <si>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</si>
  <si>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</si>
  <si>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</si>
  <si>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</si>
  <si>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</si>
  <si>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</si>
  <si>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</si>
  <si>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</si>
  <si>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</si>
  <si>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</si>
  <si>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</si>
  <si>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</si>
  <si>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</si>
  <si>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</si>
  <si>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</si>
  <si>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</si>
  <si>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</si>
  <si>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</si>
  <si>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</si>
  <si>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</si>
  <si>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</si>
  <si>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</si>
  <si>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</si>
  <si>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</si>
  <si>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</si>
  <si>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</si>
  <si>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</si>
  <si>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</si>
  <si>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</si>
  <si>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</si>
  <si>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</si>
  <si>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</si>
  <si>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</si>
  <si>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</si>
  <si>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</si>
  <si>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</si>
  <si>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</si>
  <si>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</si>
  <si>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</si>
  <si>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</si>
  <si>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</si>
  <si>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</si>
  <si>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</si>
  <si>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</si>
  <si>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</si>
  <si>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</si>
  <si>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</si>
  <si>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</si>
  <si>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</si>
  <si>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</si>
  <si>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</si>
  <si>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</si>
  <si>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</si>
  <si>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</si>
  <si>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</si>
  <si>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</si>
  <si>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</si>
  <si>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</si>
  <si>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</si>
  <si>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</si>
  <si>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</si>
  <si>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</si>
  <si>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</si>
  <si>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</si>
  <si>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</si>
  <si>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</si>
  <si>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</si>
  <si>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</si>
  <si>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</si>
  <si>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</si>
  <si>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</si>
  <si>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</si>
  <si>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</si>
  <si>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</si>
  <si>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</si>
  <si>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</si>
  <si>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</si>
  <si>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</si>
  <si>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</si>
  <si>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</si>
  <si>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</si>
  <si>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</si>
  <si>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</si>
  <si>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</si>
  <si>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</si>
  <si>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</si>
  <si>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</si>
  <si>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</si>
  <si>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</si>
  <si>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</si>
  <si>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</si>
  <si>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</si>
  <si>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</si>
  <si>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</si>
  <si>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</si>
  <si>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</si>
  <si>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</si>
  <si>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</si>
  <si>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</si>
  <si>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</si>
  <si>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</si>
  <si>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</si>
  <si>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</si>
  <si>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</si>
  <si>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</si>
  <si>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</si>
  <si>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</si>
  <si>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</si>
  <si>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</si>
  <si>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</si>
  <si>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</si>
  <si>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</si>
  <si>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</si>
  <si>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</si>
  <si>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</si>
  <si>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</si>
  <si>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</si>
  <si>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</si>
  <si>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</si>
  <si>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</si>
  <si>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</si>
  <si>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</si>
  <si>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</si>
  <si>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</si>
  <si>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</si>
  <si>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</si>
  <si>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</si>
  <si>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</si>
  <si>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</si>
  <si>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</si>
  <si>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</si>
  <si>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</si>
  <si>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</si>
  <si>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</si>
  <si>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</si>
  <si>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</si>
  <si>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</si>
  <si>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</si>
  <si>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</si>
  <si>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</si>
  <si>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</si>
  <si>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</si>
  <si>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</si>
  <si>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</si>
  <si>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</si>
  <si>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</si>
  <si>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</si>
  <si>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</si>
  <si>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</si>
  <si>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</si>
  <si>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</si>
  <si>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</si>
  <si>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</si>
  <si>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</si>
  <si>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</si>
  <si>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</si>
  <si>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</si>
  <si>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</si>
  <si>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</si>
  <si>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</si>
  <si>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</si>
  <si>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</si>
  <si>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</si>
  <si>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</si>
  <si>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</si>
  <si>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</si>
  <si>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</si>
  <si>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</si>
  <si>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</si>
  <si>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</si>
  <si>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</si>
  <si>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</si>
  <si>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</si>
  <si>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</si>
  <si>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</si>
  <si>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</si>
  <si>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</si>
  <si>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</si>
  <si>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</si>
  <si>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</si>
  <si>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</si>
  <si>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</si>
  <si>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</si>
  <si>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</si>
  <si>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</si>
  <si>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</si>
  <si>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</si>
  <si>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</si>
  <si>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</si>
  <si>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</si>
  <si>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</si>
  <si>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</si>
  <si>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</si>
  <si>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</si>
  <si>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</si>
  <si>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</si>
  <si>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</si>
  <si>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</si>
  <si>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</si>
  <si>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</si>
  <si>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</si>
  <si>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</si>
  <si>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</si>
  <si>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</si>
  <si>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</si>
  <si>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</si>
  <si>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</si>
  <si>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</si>
  <si>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</si>
  <si>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</si>
  <si>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</si>
  <si>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</si>
  <si>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</si>
  <si>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</si>
  <si>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</si>
  <si>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</si>
  <si>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</si>
  <si>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</si>
  <si>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</si>
  <si>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</si>
  <si>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</si>
  <si>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</si>
  <si>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</si>
  <si>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</si>
  <si>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</si>
  <si>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</si>
  <si>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</si>
  <si>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</si>
  <si>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</si>
  <si>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</si>
  <si>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</si>
  <si>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</si>
  <si>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</si>
  <si>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</si>
  <si>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</si>
  <si>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</si>
  <si>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</si>
  <si>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</si>
  <si>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</si>
  <si>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</si>
  <si>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</si>
  <si>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</si>
  <si>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</si>
  <si>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</si>
  <si>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</si>
  <si>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</si>
  <si>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</si>
  <si>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</si>
  <si>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</si>
  <si>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</si>
  <si>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</si>
  <si>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</si>
  <si>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</si>
  <si>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</si>
  <si>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</si>
  <si>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</si>
  <si>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</si>
  <si>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</si>
  <si>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</si>
  <si>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</si>
  <si>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</si>
  <si>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</si>
  <si>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</si>
  <si>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</si>
  <si>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</si>
  <si>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</si>
  <si>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</si>
  <si>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</si>
  <si>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</si>
  <si>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</si>
  <si>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</si>
  <si>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</si>
  <si>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</si>
  <si>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</si>
  <si>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</si>
  <si>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</si>
  <si>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</si>
  <si>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</si>
  <si>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</si>
  <si>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</si>
  <si>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</si>
  <si>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</si>
  <si>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</si>
  <si>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</si>
  <si>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</si>
  <si>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</si>
  <si>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</si>
  <si>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</si>
  <si>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</si>
  <si>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</si>
  <si>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</si>
  <si>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</si>
  <si>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</si>
  <si>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</si>
  <si>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</si>
  <si>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</si>
  <si>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</si>
  <si>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</si>
  <si>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</si>
  <si>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</si>
  <si>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</si>
  <si>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</si>
  <si>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</si>
  <si>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</si>
  <si>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</si>
  <si>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</si>
  <si>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</si>
  <si>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</si>
  <si>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</si>
  <si>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</si>
  <si>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</si>
  <si>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</si>
  <si>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</si>
  <si>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</si>
  <si>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</si>
  <si>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</si>
  <si>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</si>
  <si>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</si>
  <si>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</si>
  <si>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</si>
  <si>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</si>
  <si>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</si>
  <si>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</si>
  <si>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</si>
  <si>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</si>
  <si>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</si>
  <si>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</si>
  <si>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</si>
  <si>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</si>
  <si>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</si>
  <si>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</si>
  <si>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</si>
  <si>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</si>
  <si>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</si>
  <si>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</si>
  <si>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</si>
  <si>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</si>
  <si>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</si>
  <si>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</si>
  <si>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</si>
  <si>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</si>
  <si>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</si>
  <si>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</si>
  <si>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</si>
  <si>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</si>
  <si>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</si>
  <si>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</si>
  <si>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</si>
  <si>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</si>
  <si>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</si>
  <si>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</si>
  <si>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</si>
  <si>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</si>
  <si>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</si>
  <si>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</si>
  <si>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</si>
  <si>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</si>
  <si>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</si>
  <si>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</si>
  <si>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</si>
  <si>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</si>
  <si>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</si>
  <si>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</si>
  <si>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</si>
  <si>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</si>
  <si>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</si>
  <si>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</si>
  <si>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</si>
  <si>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</si>
  <si>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</si>
  <si>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</si>
  <si>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</si>
  <si>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</si>
  <si>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</si>
  <si>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</si>
  <si>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</si>
  <si>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</si>
  <si>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</si>
  <si>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</si>
  <si>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</si>
  <si>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</si>
  <si>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</si>
  <si>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</si>
  <si>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</si>
  <si>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</si>
  <si>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</si>
  <si>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</si>
  <si>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</si>
  <si>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</si>
  <si>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</si>
  <si>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</si>
  <si>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</si>
  <si>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</si>
  <si>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</si>
  <si>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</si>
  <si>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</si>
  <si>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</si>
  <si>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</si>
  <si>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</si>
  <si>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</si>
  <si>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</si>
  <si>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</si>
  <si>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</si>
  <si>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</si>
  <si>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</si>
  <si>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</si>
  <si>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</si>
  <si>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</si>
  <si>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</si>
  <si>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</si>
  <si>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</si>
  <si>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</si>
  <si>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</si>
  <si>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</si>
  <si>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</si>
  <si>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</si>
  <si>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</si>
  <si>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</si>
  <si>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</si>
  <si>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</si>
  <si>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</si>
  <si>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</si>
  <si>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</si>
  <si>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</si>
  <si>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</si>
  <si>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</si>
  <si>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</si>
  <si>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</si>
  <si>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</si>
  <si>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</si>
  <si>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</si>
  <si>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</si>
  <si>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</si>
  <si>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</si>
  <si>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</si>
  <si>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</si>
  <si>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</si>
  <si>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</si>
  <si>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</si>
  <si>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</si>
  <si>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</si>
  <si>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</si>
  <si>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</si>
  <si>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</si>
  <si>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</si>
  <si>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</si>
  <si>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</si>
  <si>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</si>
  <si>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</si>
  <si>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</si>
  <si>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</si>
  <si>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</si>
  <si>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</si>
  <si>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</si>
  <si>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</si>
  <si>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</si>
  <si>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</si>
  <si>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</si>
  <si>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</si>
  <si>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</si>
  <si>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</si>
  <si>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</si>
  <si>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</si>
  <si>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</si>
  <si>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</si>
  <si>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</si>
  <si>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</si>
  <si>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</si>
  <si>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</si>
  <si>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</si>
  <si>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</si>
  <si>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</si>
  <si>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</si>
  <si>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</si>
  <si>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</si>
  <si>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</si>
  <si>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</si>
  <si>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</si>
  <si>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</si>
  <si>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</si>
  <si>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</si>
  <si>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</si>
  <si>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</si>
  <si>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</si>
  <si>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</si>
  <si>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</si>
  <si>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</si>
  <si>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</si>
  <si>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</si>
  <si>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</si>
  <si>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</si>
  <si>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</si>
  <si>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</si>
  <si>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</si>
  <si>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</si>
  <si>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</si>
  <si>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</si>
  <si>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</si>
  <si>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</si>
  <si>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</si>
  <si>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</si>
  <si>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</si>
  <si>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</si>
  <si>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</si>
  <si>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</si>
  <si>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</si>
  <si>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</si>
  <si>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</si>
  <si>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</si>
  <si>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</si>
  <si>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</si>
  <si>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</si>
  <si>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</si>
  <si>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</si>
  <si>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</si>
  <si>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</si>
  <si>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</si>
  <si>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</si>
  <si>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</si>
  <si>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</si>
  <si>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</si>
  <si>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</si>
  <si>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</si>
  <si>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</si>
  <si>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</si>
  <si>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</si>
  <si>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</si>
  <si>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</si>
  <si>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</si>
  <si>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</si>
  <si>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</si>
  <si>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</si>
  <si>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</si>
  <si>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</si>
  <si>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</si>
  <si>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</si>
  <si>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</si>
  <si>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</si>
  <si>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</si>
  <si>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</si>
  <si>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</si>
  <si>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</si>
  <si>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</si>
  <si>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</si>
  <si>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</si>
  <si>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</si>
  <si>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</si>
  <si>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</si>
  <si>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</si>
  <si>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</si>
  <si>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</si>
  <si>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</si>
  <si>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</si>
  <si>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</si>
  <si>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</si>
  <si>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</si>
  <si>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</si>
  <si>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</si>
  <si>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</si>
  <si>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</si>
  <si>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</si>
  <si>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</si>
  <si>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</si>
  <si>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</si>
  <si>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</si>
  <si>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</si>
  <si>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</si>
  <si>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</si>
  <si>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</si>
  <si>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</si>
  <si>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</si>
  <si>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</si>
  <si>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</si>
  <si>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</si>
  <si>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</si>
  <si>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</si>
  <si>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</si>
  <si>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</si>
  <si>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</si>
  <si>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</si>
  <si>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</si>
  <si>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</si>
  <si>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</si>
  <si>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</si>
  <si>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</si>
  <si>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</si>
  <si>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</si>
  <si>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</si>
  <si>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</si>
  <si>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</si>
  <si>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</si>
  <si>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</si>
  <si>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</si>
  <si>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</si>
  <si>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</si>
  <si>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</si>
  <si>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</si>
  <si>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</si>
  <si>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</si>
  <si>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</si>
  <si>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</si>
  <si>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</si>
  <si>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</si>
  <si>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</si>
  <si>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</si>
  <si>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</si>
  <si>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</si>
  <si>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</si>
  <si>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</si>
  <si>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</si>
  <si>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</si>
  <si>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</si>
  <si>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</si>
  <si>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</si>
  <si>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</si>
  <si>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</si>
  <si>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</si>
  <si>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</si>
  <si>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</si>
  <si>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</si>
  <si>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</si>
  <si>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</si>
  <si>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</si>
  <si>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</si>
  <si>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</si>
  <si>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</si>
  <si>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</si>
  <si>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</si>
  <si>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</si>
  <si>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</si>
  <si>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</si>
  <si>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</si>
  <si>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</si>
  <si>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</si>
  <si>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</si>
  <si>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</si>
  <si>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</si>
  <si>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</si>
  <si>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</si>
  <si>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</si>
  <si>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</si>
  <si>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</si>
  <si>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</si>
  <si>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</si>
  <si>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</si>
  <si>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</si>
  <si>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</si>
  <si>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</si>
  <si>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</si>
  <si>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</si>
  <si>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</si>
  <si>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</si>
  <si>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</si>
  <si>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</si>
  <si>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</si>
  <si>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</si>
  <si>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</si>
  <si>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</si>
  <si>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</si>
  <si>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</si>
  <si>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</si>
  <si>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</si>
  <si>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</si>
  <si>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</si>
  <si>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</si>
  <si>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</si>
  <si>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</si>
  <si>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</si>
  <si>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</si>
  <si>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</si>
  <si>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</si>
  <si>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</si>
  <si>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</si>
  <si>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</si>
  <si>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</si>
  <si>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</si>
  <si>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</si>
  <si>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</si>
  <si>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</si>
  <si>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</si>
  <si>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</si>
  <si>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</si>
  <si>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</si>
  <si>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</si>
  <si>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</si>
  <si>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</si>
  <si>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</si>
  <si>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</si>
  <si>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</si>
  <si>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</si>
  <si>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</si>
  <si>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</si>
  <si>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</si>
  <si>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</si>
  <si>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</si>
  <si>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</si>
  <si>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</si>
  <si>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</si>
  <si>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</si>
  <si>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</si>
  <si>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</si>
  <si>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</si>
  <si>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</si>
  <si>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</si>
  <si>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</si>
  <si>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</si>
  <si>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</si>
  <si>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</si>
  <si>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</si>
  <si>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</si>
  <si>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</si>
  <si>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</si>
  <si>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</si>
  <si>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</si>
  <si>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</si>
  <si>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</si>
  <si>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</si>
  <si>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</si>
  <si>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</si>
  <si>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</si>
  <si>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</si>
  <si>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</si>
  <si>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</si>
  <si>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</si>
  <si>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</si>
  <si>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</si>
  <si>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</si>
  <si>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</si>
  <si>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</si>
  <si>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</si>
  <si>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</si>
  <si>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</si>
  <si>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</si>
  <si>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</si>
  <si>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</si>
  <si>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</si>
  <si>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</si>
  <si>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</si>
  <si>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</si>
  <si>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</si>
  <si>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</si>
  <si>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</si>
  <si>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</si>
  <si>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</si>
  <si>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</si>
  <si>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</si>
  <si>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</si>
  <si>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</si>
  <si>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</si>
  <si>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</si>
  <si>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</si>
  <si>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</si>
  <si>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</si>
  <si>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</si>
  <si>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</si>
  <si>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</si>
  <si>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</si>
  <si>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</si>
  <si>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</si>
  <si>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</si>
  <si>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</si>
  <si>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</si>
  <si>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</si>
  <si>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</si>
  <si>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</si>
  <si>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</si>
  <si>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</si>
  <si>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</si>
  <si>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</si>
  <si>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</si>
  <si>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</si>
  <si>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</si>
  <si>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</si>
  <si>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</si>
  <si>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</si>
  <si>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</si>
  <si>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</si>
  <si>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</si>
  <si>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</si>
  <si>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</si>
  <si>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</si>
  <si>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</si>
  <si>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</si>
  <si>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</si>
  <si>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</si>
  <si>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</si>
  <si>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</si>
  <si>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</si>
  <si>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</si>
  <si>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</si>
  <si>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</si>
  <si>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</si>
  <si>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</si>
  <si>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</si>
  <si>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</si>
  <si>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</si>
  <si>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</si>
  <si>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</si>
  <si>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</si>
  <si>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</si>
  <si>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</si>
  <si>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</si>
  <si>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</si>
  <si>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</si>
  <si>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</si>
  <si>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</si>
  <si>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</si>
  <si>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</si>
  <si>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</si>
  <si>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</si>
  <si>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</si>
  <si>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</si>
  <si>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</si>
  <si>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</si>
  <si>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</si>
  <si>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</si>
  <si>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</si>
  <si>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</si>
  <si>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</si>
  <si>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</si>
  <si>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</si>
  <si>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</si>
  <si>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</si>
  <si>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</si>
  <si>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</si>
  <si>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</si>
  <si>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</si>
  <si>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</si>
  <si>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</si>
  <si>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</si>
  <si>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</si>
  <si>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</si>
  <si>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</si>
  <si>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</si>
  <si>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</si>
  <si>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</si>
  <si>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</si>
  <si>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</si>
  <si>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</si>
  <si>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</si>
  <si>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</si>
  <si>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</si>
  <si>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</si>
  <si>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</si>
  <si>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</si>
  <si>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</si>
  <si>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</si>
  <si>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</si>
  <si>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</si>
  <si>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</si>
  <si>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</si>
  <si>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</si>
  <si>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</si>
  <si>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</si>
  <si>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</si>
  <si>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</si>
  <si>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</si>
  <si>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</si>
  <si>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</si>
  <si>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</si>
  <si>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</si>
  <si>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</si>
  <si>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</si>
  <si>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</si>
  <si>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</si>
  <si>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</si>
  <si>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</si>
  <si>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</si>
  <si>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</si>
  <si>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</si>
  <si>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</si>
  <si>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</si>
  <si>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</si>
  <si>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</si>
  <si>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</si>
  <si>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</si>
  <si>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</si>
  <si>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</si>
  <si>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</si>
  <si>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</si>
  <si>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</si>
  <si>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</si>
  <si>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</si>
  <si>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</si>
  <si>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</si>
  <si>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</si>
  <si>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</si>
  <si>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</si>
  <si>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</si>
  <si>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</si>
  <si>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</si>
  <si>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</si>
  <si>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</si>
  <si>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</si>
  <si>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</si>
  <si>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</si>
  <si>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</si>
  <si>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</si>
  <si>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</si>
  <si>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</si>
  <si>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</si>
  <si>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</si>
  <si>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</si>
  <si>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</si>
  <si>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</si>
  <si>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</si>
  <si>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</si>
  <si>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</si>
  <si>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</si>
  <si>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</si>
  <si>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</si>
  <si>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</si>
  <si>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</si>
  <si>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</si>
  <si>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</si>
  <si>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</si>
  <si>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</si>
  <si>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</si>
  <si>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</si>
  <si>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</si>
  <si>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</si>
  <si>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</si>
  <si>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</si>
  <si>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</si>
  <si>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</si>
  <si>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</si>
  <si>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</si>
  <si>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</si>
  <si>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</si>
  <si>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</si>
  <si>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</si>
  <si>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</si>
  <si>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</si>
  <si>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</si>
  <si>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</si>
  <si>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</si>
  <si>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</si>
  <si>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</si>
  <si>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</si>
  <si>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</si>
  <si>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</si>
  <si>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</si>
  <si>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</si>
  <si>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</si>
  <si>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</si>
  <si>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</si>
  <si>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</si>
  <si>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</si>
  <si>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</si>
  <si>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</si>
  <si>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</si>
  <si>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</si>
  <si>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</si>
  <si>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</si>
  <si>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</si>
  <si>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</si>
  <si>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</si>
  <si>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</si>
  <si>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</si>
  <si>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</si>
  <si>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</si>
  <si>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</si>
  <si>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</si>
  <si>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</si>
  <si>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</si>
  <si>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</si>
  <si>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</si>
  <si>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</si>
  <si>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</si>
  <si>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</si>
  <si>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</si>
  <si>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</si>
  <si>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</si>
  <si>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</si>
  <si>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</si>
  <si>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</si>
  <si>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</si>
  <si>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</si>
  <si>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</si>
  <si>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</si>
  <si>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</si>
  <si>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</si>
  <si>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</si>
  <si>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</si>
  <si>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</si>
  <si>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</si>
  <si>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</si>
  <si>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</si>
  <si>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</si>
  <si>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</si>
  <si>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</si>
  <si>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</si>
  <si>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</si>
  <si>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</si>
  <si>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</si>
  <si>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</si>
  <si>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</si>
  <si>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</si>
  <si>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</si>
  <si>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</si>
  <si>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</si>
  <si>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</si>
  <si>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</si>
  <si>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</si>
  <si>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</si>
  <si>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</si>
  <si>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</si>
  <si>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</si>
  <si>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</si>
  <si>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</si>
  <si>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</si>
  <si>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</si>
  <si>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</si>
  <si>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</si>
  <si>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</si>
  <si>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</si>
  <si>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</si>
  <si>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</si>
  <si>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</si>
  <si>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</si>
  <si>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</si>
  <si>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</si>
  <si>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</si>
  <si>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</si>
  <si>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</si>
  <si>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</si>
  <si>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</si>
  <si>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</si>
  <si>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</si>
  <si>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</si>
  <si>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</si>
  <si>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</si>
  <si>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</si>
  <si>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</si>
  <si>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</si>
  <si>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</si>
  <si>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</si>
  <si>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</si>
  <si>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</si>
  <si>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</si>
  <si>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</si>
  <si>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</si>
  <si>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</si>
  <si>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</si>
  <si>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</si>
  <si>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</si>
  <si>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</si>
  <si>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</si>
  <si>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</si>
  <si>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</si>
  <si>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</si>
  <si>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</si>
  <si>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</si>
  <si>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</si>
  <si>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</si>
  <si>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</si>
  <si>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</si>
  <si>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</si>
  <si>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</si>
  <si>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</si>
  <si>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</si>
  <si>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</si>
  <si>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</si>
  <si>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</si>
  <si>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</si>
  <si>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</si>
  <si>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</si>
  <si>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</si>
  <si>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</si>
  <si>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</si>
  <si>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</si>
  <si>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</si>
  <si>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</si>
  <si>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</si>
  <si>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</si>
  <si>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</si>
  <si>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</si>
  <si>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</si>
  <si>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</si>
  <si>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</si>
  <si>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</si>
  <si>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</si>
  <si>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</si>
  <si>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</si>
  <si>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</si>
  <si>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</si>
  <si>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</si>
  <si>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</si>
  <si>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</si>
  <si>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</si>
  <si>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</si>
  <si>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</si>
  <si>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</si>
  <si>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</si>
  <si>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</si>
  <si>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</si>
  <si>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</si>
  <si>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</si>
  <si>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</si>
  <si>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</si>
  <si>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</si>
  <si>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</si>
  <si>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</si>
  <si>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</si>
  <si>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</si>
  <si>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</si>
  <si>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</si>
  <si>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</si>
  <si>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</si>
  <si>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</si>
  <si>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</si>
  <si>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</si>
  <si>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</si>
  <si>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</si>
  <si>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</si>
  <si>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</si>
  <si>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</si>
  <si>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</si>
  <si>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</si>
  <si>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</si>
  <si>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</si>
  <si>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</si>
  <si>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</si>
  <si>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</si>
  <si>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</si>
  <si>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</si>
  <si>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</si>
  <si>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</si>
  <si>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</si>
  <si>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</si>
  <si>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</si>
  <si>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</si>
  <si>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</si>
  <si>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</si>
  <si>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</si>
  <si>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</si>
  <si>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</si>
  <si>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</si>
  <si>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</si>
  <si>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</si>
  <si>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</si>
  <si>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</si>
  <si>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</si>
  <si>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</si>
  <si>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</si>
  <si>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</si>
  <si>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</si>
  <si>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</si>
  <si>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</si>
  <si>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</si>
  <si>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</si>
  <si>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</si>
  <si>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</si>
  <si>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</si>
  <si>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</si>
  <si>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</si>
  <si>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</si>
  <si>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</si>
  <si>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</si>
  <si>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</si>
  <si>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</si>
  <si>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</si>
  <si>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</si>
  <si>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</si>
  <si>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</si>
  <si>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</si>
  <si>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</si>
  <si>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</si>
  <si>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</si>
  <si>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</si>
  <si>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</si>
  <si>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</si>
  <si>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</si>
  <si>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</si>
  <si>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</si>
  <si>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</si>
  <si>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</si>
  <si>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</si>
  <si>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</si>
  <si>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</si>
  <si>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</si>
  <si>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</si>
  <si>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</si>
  <si>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</si>
  <si>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</si>
  <si>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</si>
  <si>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</si>
  <si>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</si>
  <si>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</si>
  <si>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</si>
  <si>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</si>
  <si>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</si>
  <si>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</si>
  <si>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</si>
  <si>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</si>
  <si>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</si>
  <si>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</si>
  <si>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</si>
  <si>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</si>
  <si>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</si>
  <si>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</si>
  <si>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</si>
  <si>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</si>
  <si>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</si>
  <si>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</si>
  <si>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</si>
  <si>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</si>
  <si>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</si>
  <si>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</si>
  <si>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</si>
  <si>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</si>
  <si>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</si>
  <si>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</si>
  <si>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</si>
  <si>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</si>
  <si>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</si>
  <si>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</si>
  <si>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</si>
  <si>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</si>
  <si>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</si>
  <si>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</si>
  <si>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</si>
  <si>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</si>
  <si>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</si>
  <si>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</si>
  <si>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</si>
  <si>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</si>
  <si>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</si>
  <si>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</si>
  <si>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</si>
  <si>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</si>
  <si>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</si>
  <si>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</si>
  <si>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</si>
  <si>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</si>
  <si>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</si>
  <si>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</si>
  <si>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</si>
  <si>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</si>
  <si>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</si>
  <si>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</si>
  <si>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</si>
  <si>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</si>
  <si>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</si>
  <si>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</si>
  <si>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</si>
  <si>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</si>
  <si>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</si>
  <si>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</si>
  <si>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</si>
  <si>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</si>
  <si>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</si>
  <si>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</si>
  <si>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</si>
  <si>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</si>
  <si>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</si>
  <si>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</si>
  <si>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</si>
  <si>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</si>
  <si>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</si>
  <si>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</si>
  <si>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</si>
  <si>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</si>
  <si>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</si>
  <si>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</si>
  <si>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</si>
  <si>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</si>
  <si>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</si>
  <si>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</si>
  <si>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</si>
  <si>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</si>
  <si>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</si>
  <si>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</si>
  <si>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</si>
  <si>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</si>
  <si>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</si>
  <si>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</si>
  <si>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</si>
  <si>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</si>
  <si>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</si>
  <si>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</si>
  <si>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</si>
  <si>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</si>
  <si>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</si>
  <si>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</si>
  <si>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</si>
  <si>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</si>
  <si>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</si>
  <si>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</si>
  <si>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</si>
  <si>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</si>
  <si>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</si>
  <si>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</si>
  <si>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</si>
  <si>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</si>
  <si>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</si>
  <si>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</si>
  <si>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</si>
  <si>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</si>
  <si>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</si>
  <si>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</si>
  <si>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</si>
  <si>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</si>
  <si>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</si>
  <si>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</si>
  <si>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</si>
  <si>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</si>
  <si>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</si>
  <si>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</si>
  <si>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</si>
  <si>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</si>
  <si>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</si>
  <si>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</si>
  <si>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</si>
  <si>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</si>
  <si>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</si>
  <si>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</si>
  <si>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</si>
  <si>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</si>
  <si>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</si>
  <si>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</si>
  <si>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</si>
  <si>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</si>
  <si>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</si>
  <si>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</si>
  <si>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</si>
  <si>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</si>
  <si>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</si>
  <si>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</si>
  <si>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</si>
  <si>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</si>
  <si>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</si>
  <si>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</si>
  <si>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</si>
  <si>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</si>
  <si>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</si>
  <si>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</si>
  <si>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</si>
  <si>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</si>
  <si>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</si>
  <si>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</si>
  <si>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</si>
  <si>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</si>
  <si>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</si>
  <si>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</si>
  <si>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</si>
  <si>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</si>
  <si>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</si>
  <si>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</si>
  <si>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</si>
  <si>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</si>
  <si>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</si>
  <si>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</si>
  <si>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</si>
  <si>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</si>
  <si>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</si>
  <si>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</si>
  <si>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</si>
  <si>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</si>
  <si>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</si>
  <si>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</si>
  <si>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</si>
  <si>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</si>
  <si>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</si>
  <si>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</si>
  <si>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</si>
  <si>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</si>
  <si>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</si>
  <si>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</si>
  <si>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</si>
  <si>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</si>
  <si>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</si>
  <si>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</si>
  <si>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</si>
  <si>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</si>
  <si>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</si>
  <si>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</si>
  <si>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</si>
  <si>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</si>
  <si>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</si>
  <si>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</si>
  <si>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</si>
  <si>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</si>
  <si>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</si>
  <si>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</si>
  <si>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</si>
  <si>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</si>
  <si>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</si>
  <si>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</si>
  <si>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</si>
  <si>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</si>
  <si>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</si>
  <si>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</si>
  <si>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</si>
  <si>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</si>
  <si>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HORVATI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</si>
</sst>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1152137.4599999997</v>
      </c>
      <c r="D2" s="6">
        <f>'PR-RAS'!E6</f>
        <v>1363459.94</v>
      </c>
      <c r="E2" s="6">
        <v>0</v>
      </c>
      <c r="F2" s="6">
        <v>0</v>
      </c>
      <c r="G2" s="7">
        <f t="shared" ref="G2:G264" si="0">(B2/1000)*(C2*1+D2*2)</f>
        <v>3879.0573399999998</v>
      </c>
      <c r="H2" s="7">
        <f t="shared" ref="H2:H264" si="1">ABS(C2-ROUND(C2,0))+ABS(D2-ROUND(D2,0))</f>
        <v>0.51999999978579581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874997.21999999986</v>
      </c>
      <c r="D46" s="1">
        <f>'PR-RAS'!E50</f>
        <v>1036802.0499999999</v>
      </c>
      <c r="E46" s="1">
        <v>0</v>
      </c>
      <c r="F46" s="1">
        <v>0</v>
      </c>
      <c r="G46" s="2">
        <f t="shared" si="0"/>
        <v>132687.0594</v>
      </c>
      <c r="H46" s="2">
        <f t="shared" si="1"/>
        <v>0.26999999978579581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833870.27999999991</v>
      </c>
      <c r="D64" s="1">
        <f>'PR-RAS'!E68</f>
        <v>983492.02999999991</v>
      </c>
      <c r="E64" s="1">
        <v>0</v>
      </c>
      <c r="F64" s="1">
        <v>0</v>
      </c>
      <c r="G64" s="2">
        <f t="shared" si="0"/>
        <v>176453.82342</v>
      </c>
      <c r="H64" s="2">
        <f t="shared" si="1"/>
        <v>0.30999999982304871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813648.08</v>
      </c>
      <c r="D65" s="1">
        <f>'PR-RAS'!E69</f>
        <v>965973.33</v>
      </c>
      <c r="E65" s="1">
        <v>0</v>
      </c>
      <c r="F65" s="1">
        <v>0</v>
      </c>
      <c r="G65" s="2">
        <f t="shared" si="0"/>
        <v>175718.06336</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20222.2</v>
      </c>
      <c r="D66" s="1">
        <f>'PR-RAS'!E70</f>
        <v>17518.7</v>
      </c>
      <c r="E66" s="1">
        <v>0</v>
      </c>
      <c r="F66" s="1">
        <v>0</v>
      </c>
      <c r="G66" s="2">
        <f t="shared" si="0"/>
        <v>3591.8740000000007</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1175.73</v>
      </c>
      <c r="D70" s="1">
        <f>'PR-RAS'!E74</f>
        <v>4800.3900000000003</v>
      </c>
      <c r="E70" s="1">
        <v>0</v>
      </c>
      <c r="F70" s="1">
        <v>0</v>
      </c>
      <c r="G70" s="2">
        <f t="shared" si="0"/>
        <v>743.57919000000004</v>
      </c>
      <c r="H70" s="2">
        <f t="shared" si="1"/>
        <v>0.66000000000030923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1175.73</v>
      </c>
      <c r="D71" s="1">
        <f>'PR-RAS'!E75</f>
        <v>4800.3900000000003</v>
      </c>
      <c r="E71" s="1">
        <v>0</v>
      </c>
      <c r="F71" s="1">
        <v>0</v>
      </c>
      <c r="G71" s="2">
        <f t="shared" si="0"/>
        <v>754.35570000000007</v>
      </c>
      <c r="H71" s="2">
        <f t="shared" si="1"/>
        <v>0.66000000000030923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39951.21</v>
      </c>
      <c r="D73" s="1">
        <f>'PR-RAS'!E77</f>
        <v>48509.63</v>
      </c>
      <c r="E73" s="1">
        <v>0</v>
      </c>
      <c r="F73" s="1">
        <v>0</v>
      </c>
      <c r="G73" s="2">
        <f t="shared" si="0"/>
        <v>9861.8738400000002</v>
      </c>
      <c r="H73" s="2">
        <f t="shared" si="1"/>
        <v>0.58000000000174623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125.42</v>
      </c>
      <c r="D74" s="1">
        <f>'PR-RAS'!E78</f>
        <v>3610</v>
      </c>
      <c r="E74" s="1">
        <v>0</v>
      </c>
      <c r="F74" s="1">
        <v>0</v>
      </c>
      <c r="G74" s="2">
        <f t="shared" si="0"/>
        <v>536.21565999999996</v>
      </c>
      <c r="H74" s="2">
        <f t="shared" si="1"/>
        <v>0.42000000000000171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39825.79</v>
      </c>
      <c r="D76" s="1">
        <f>'PR-RAS'!E80</f>
        <v>44899.63</v>
      </c>
      <c r="E76" s="1">
        <v>0</v>
      </c>
      <c r="F76" s="1">
        <v>0</v>
      </c>
      <c r="G76" s="2">
        <f t="shared" si="0"/>
        <v>9721.878749999998</v>
      </c>
      <c r="H76" s="2">
        <f t="shared" si="1"/>
        <v>0.58000000000174623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1.23</v>
      </c>
      <c r="D78" s="1">
        <f>'PR-RAS'!E82</f>
        <v>0.01</v>
      </c>
      <c r="E78" s="1">
        <v>0</v>
      </c>
      <c r="F78" s="1">
        <v>0</v>
      </c>
      <c r="G78" s="2">
        <f t="shared" si="0"/>
        <v>9.6250000000000002E-2</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1.23</v>
      </c>
      <c r="D79" s="1">
        <f>'PR-RAS'!E83</f>
        <v>0.01</v>
      </c>
      <c r="E79" s="1">
        <v>0</v>
      </c>
      <c r="F79" s="1">
        <v>0</v>
      </c>
      <c r="G79" s="2">
        <f t="shared" si="0"/>
        <v>9.7500000000000003E-2</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1.23</v>
      </c>
      <c r="D81" s="1">
        <f>'PR-RAS'!E85</f>
        <v>0.01</v>
      </c>
      <c r="E81" s="1">
        <v>0</v>
      </c>
      <c r="F81" s="1">
        <v>0</v>
      </c>
      <c r="G81" s="2">
        <f t="shared" si="0"/>
        <v>0.1</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59354.99</v>
      </c>
      <c r="D102" s="1">
        <f>'PR-RAS'!E106</f>
        <v>45746.89</v>
      </c>
      <c r="E102" s="1">
        <v>0</v>
      </c>
      <c r="F102" s="1">
        <v>0</v>
      </c>
      <c r="G102" s="2">
        <f t="shared" si="0"/>
        <v>15235.725769999999</v>
      </c>
      <c r="H102" s="2">
        <f t="shared" si="1"/>
        <v>0.12000000000261934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59354.99</v>
      </c>
      <c r="D108" s="1">
        <f>'PR-RAS'!E112</f>
        <v>45746.89</v>
      </c>
      <c r="E108" s="1">
        <v>0</v>
      </c>
      <c r="F108" s="1">
        <v>0</v>
      </c>
      <c r="G108" s="2">
        <f t="shared" si="0"/>
        <v>16140.818389999999</v>
      </c>
      <c r="H108" s="2">
        <f t="shared" si="1"/>
        <v>0.12000000000261934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59354.99</v>
      </c>
      <c r="D113" s="1">
        <f>'PR-RAS'!E117</f>
        <v>45746.89</v>
      </c>
      <c r="E113" s="1">
        <v>0</v>
      </c>
      <c r="F113" s="1">
        <v>0</v>
      </c>
      <c r="G113" s="2">
        <f t="shared" si="0"/>
        <v>16895.062239999999</v>
      </c>
      <c r="H113" s="2">
        <f t="shared" si="1"/>
        <v>0.12000000000261934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16330.84</v>
      </c>
      <c r="D120" s="1">
        <f>'PR-RAS'!E124</f>
        <v>8466.83</v>
      </c>
      <c r="E120" s="1">
        <v>0</v>
      </c>
      <c r="F120" s="1">
        <v>0</v>
      </c>
      <c r="G120" s="2">
        <f t="shared" si="0"/>
        <v>3958.4755</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710.91</v>
      </c>
      <c r="E121" s="1">
        <v>0</v>
      </c>
      <c r="F121" s="1">
        <v>0</v>
      </c>
      <c r="G121" s="2">
        <f t="shared" si="0"/>
        <v>170.61839999999998</v>
      </c>
      <c r="H121" s="2">
        <f t="shared" si="1"/>
        <v>9.0000000000031832E-2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710.91</v>
      </c>
      <c r="E123" s="1">
        <v>0</v>
      </c>
      <c r="F123" s="1">
        <v>0</v>
      </c>
      <c r="G123" s="2">
        <f t="shared" si="0"/>
        <v>173.46204</v>
      </c>
      <c r="H123" s="2">
        <f t="shared" si="1"/>
        <v>9.0000000000031832E-2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16330.84</v>
      </c>
      <c r="D124" s="1">
        <f>'PR-RAS'!E128</f>
        <v>7755.92</v>
      </c>
      <c r="E124" s="1">
        <v>0</v>
      </c>
      <c r="F124" s="1">
        <v>0</v>
      </c>
      <c r="G124" s="2">
        <f t="shared" si="0"/>
        <v>3916.6496400000001</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13182.67</v>
      </c>
      <c r="D125" s="1">
        <f>'PR-RAS'!E129</f>
        <v>7755.92</v>
      </c>
      <c r="E125" s="1">
        <v>0</v>
      </c>
      <c r="F125" s="1">
        <v>0</v>
      </c>
      <c r="G125" s="2">
        <f t="shared" si="0"/>
        <v>3558.1192400000004</v>
      </c>
      <c r="H125" s="2">
        <f t="shared" si="1"/>
        <v>0.40999999999985448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3148.17</v>
      </c>
      <c r="D126" s="1">
        <f>'PR-RAS'!E130</f>
        <v>0</v>
      </c>
      <c r="E126" s="1">
        <v>0</v>
      </c>
      <c r="F126" s="1">
        <v>0</v>
      </c>
      <c r="G126" s="2">
        <f t="shared" si="0"/>
        <v>393.52125000000001</v>
      </c>
      <c r="H126" s="2">
        <f t="shared" si="1"/>
        <v>0.17000000000007276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201453.18</v>
      </c>
      <c r="D129" s="1">
        <f>'PR-RAS'!E133</f>
        <v>272310.2</v>
      </c>
      <c r="E129" s="1">
        <v>0</v>
      </c>
      <c r="F129" s="1">
        <v>0</v>
      </c>
      <c r="G129" s="2">
        <f t="shared" si="0"/>
        <v>95497.418240000014</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201453.18</v>
      </c>
      <c r="D130" s="1">
        <f>'PR-RAS'!E134</f>
        <v>272310.2</v>
      </c>
      <c r="E130" s="1">
        <v>0</v>
      </c>
      <c r="F130" s="1">
        <v>0</v>
      </c>
      <c r="G130" s="2">
        <f t="shared" si="0"/>
        <v>96243.49182000001</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200943.38</v>
      </c>
      <c r="D131" s="1">
        <f>'PR-RAS'!E135</f>
        <v>252662.29</v>
      </c>
      <c r="E131" s="1">
        <v>0</v>
      </c>
      <c r="F131" s="1">
        <v>0</v>
      </c>
      <c r="G131" s="2">
        <f t="shared" si="0"/>
        <v>91814.834799999997</v>
      </c>
      <c r="H131" s="2">
        <f t="shared" si="1"/>
        <v>0.67000000001280569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509.8</v>
      </c>
      <c r="D132" s="1">
        <f>'PR-RAS'!E136</f>
        <v>19647.91</v>
      </c>
      <c r="E132" s="1">
        <v>0</v>
      </c>
      <c r="F132" s="1">
        <v>0</v>
      </c>
      <c r="G132" s="2">
        <f t="shared" si="0"/>
        <v>5214.5362200000009</v>
      </c>
      <c r="H132" s="2">
        <f t="shared" si="1"/>
        <v>0.29000000000013415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133.96</v>
      </c>
      <c r="E135" s="1">
        <v>0</v>
      </c>
      <c r="F135" s="1">
        <v>0</v>
      </c>
      <c r="G135" s="2">
        <f t="shared" si="0"/>
        <v>35.901280000000007</v>
      </c>
      <c r="H135" s="2">
        <f t="shared" si="1"/>
        <v>3.9999999999992042E-2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133.96</v>
      </c>
      <c r="E146" s="1">
        <v>0</v>
      </c>
      <c r="F146" s="1">
        <v>0</v>
      </c>
      <c r="G146" s="2">
        <f t="shared" si="0"/>
        <v>38.848399999999998</v>
      </c>
      <c r="H146" s="2">
        <f t="shared" si="1"/>
        <v>3.9999999999992042E-2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1202501.75</v>
      </c>
      <c r="D147" s="1">
        <f>'PR-RAS'!E151</f>
        <v>1320903.3199999998</v>
      </c>
      <c r="E147" s="1">
        <v>0</v>
      </c>
      <c r="F147" s="1">
        <v>0</v>
      </c>
      <c r="G147" s="2">
        <f t="shared" si="0"/>
        <v>561269.02493999992</v>
      </c>
      <c r="H147" s="2">
        <f t="shared" si="1"/>
        <v>0.56999999983236194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969347.73</v>
      </c>
      <c r="D148" s="1">
        <f>'PR-RAS'!E152</f>
        <v>1090516.72</v>
      </c>
      <c r="E148" s="1">
        <v>0</v>
      </c>
      <c r="F148" s="1">
        <v>0</v>
      </c>
      <c r="G148" s="2">
        <f t="shared" si="0"/>
        <v>463106.03198999999</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798188.25</v>
      </c>
      <c r="D149" s="1">
        <f>'PR-RAS'!E153</f>
        <v>897815.65</v>
      </c>
      <c r="E149" s="1">
        <v>0</v>
      </c>
      <c r="F149" s="1">
        <v>0</v>
      </c>
      <c r="G149" s="2">
        <f t="shared" si="0"/>
        <v>383885.29339999997</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771944.23</v>
      </c>
      <c r="D150" s="1">
        <f>'PR-RAS'!E154</f>
        <v>877108.8</v>
      </c>
      <c r="E150" s="1">
        <v>0</v>
      </c>
      <c r="F150" s="1">
        <v>0</v>
      </c>
      <c r="G150" s="2">
        <f t="shared" si="0"/>
        <v>376398.11267</v>
      </c>
      <c r="H150" s="2">
        <f t="shared" si="1"/>
        <v>0.42999999993480742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23184.13</v>
      </c>
      <c r="D152" s="1">
        <f>'PR-RAS'!E156</f>
        <v>15341.2</v>
      </c>
      <c r="E152" s="1">
        <v>0</v>
      </c>
      <c r="F152" s="1">
        <v>0</v>
      </c>
      <c r="G152" s="2">
        <f t="shared" si="0"/>
        <v>8133.8460299999997</v>
      </c>
      <c r="H152" s="2">
        <f t="shared" si="1"/>
        <v>0.33000000000174623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3059.89</v>
      </c>
      <c r="D153" s="1">
        <f>'PR-RAS'!E157</f>
        <v>5365.65</v>
      </c>
      <c r="E153" s="1">
        <v>0</v>
      </c>
      <c r="F153" s="1">
        <v>0</v>
      </c>
      <c r="G153" s="2">
        <f t="shared" si="0"/>
        <v>2096.2608799999998</v>
      </c>
      <c r="H153" s="2">
        <f t="shared" si="1"/>
        <v>0.46000000000049113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41221.599999999999</v>
      </c>
      <c r="D154" s="1">
        <f>'PR-RAS'!E158</f>
        <v>45354.46</v>
      </c>
      <c r="E154" s="1">
        <v>0</v>
      </c>
      <c r="F154" s="1">
        <v>0</v>
      </c>
      <c r="G154" s="2">
        <f t="shared" si="0"/>
        <v>20185.369559999999</v>
      </c>
      <c r="H154" s="2">
        <f t="shared" si="1"/>
        <v>0.86000000000058208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129937.88</v>
      </c>
      <c r="D155" s="1">
        <f>'PR-RAS'!E159</f>
        <v>147346.60999999999</v>
      </c>
      <c r="E155" s="1">
        <v>0</v>
      </c>
      <c r="F155" s="1">
        <v>0</v>
      </c>
      <c r="G155" s="2">
        <f t="shared" si="0"/>
        <v>65393.189399999996</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129925.08</v>
      </c>
      <c r="D157" s="1">
        <f>'PR-RAS'!E161</f>
        <v>147335.4</v>
      </c>
      <c r="E157" s="1">
        <v>0</v>
      </c>
      <c r="F157" s="1">
        <v>0</v>
      </c>
      <c r="G157" s="2">
        <f t="shared" si="0"/>
        <v>66236.957280000002</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12.8</v>
      </c>
      <c r="D158" s="1">
        <f>'PR-RAS'!E162</f>
        <v>11.21</v>
      </c>
      <c r="E158" s="1">
        <v>0</v>
      </c>
      <c r="F158" s="1">
        <v>0</v>
      </c>
      <c r="G158" s="2">
        <f t="shared" si="0"/>
        <v>5.5295399999999999</v>
      </c>
      <c r="H158" s="2">
        <f t="shared" si="1"/>
        <v>0.41000000000000014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222111.97999999998</v>
      </c>
      <c r="D159" s="1">
        <f>'PR-RAS'!E163</f>
        <v>190315.21000000002</v>
      </c>
      <c r="E159" s="1">
        <v>0</v>
      </c>
      <c r="F159" s="1">
        <v>0</v>
      </c>
      <c r="G159" s="2">
        <f t="shared" si="0"/>
        <v>95233.299200000009</v>
      </c>
      <c r="H159" s="2">
        <f t="shared" si="1"/>
        <v>0.23000000003958121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84949.34</v>
      </c>
      <c r="D160" s="1">
        <f>'PR-RAS'!E164</f>
        <v>34532.730000000003</v>
      </c>
      <c r="E160" s="1">
        <v>0</v>
      </c>
      <c r="F160" s="1">
        <v>0</v>
      </c>
      <c r="G160" s="2">
        <f t="shared" si="0"/>
        <v>24488.353199999998</v>
      </c>
      <c r="H160" s="2">
        <f t="shared" si="1"/>
        <v>0.60999999999330612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7215.01</v>
      </c>
      <c r="D161" s="1">
        <f>'PR-RAS'!E165</f>
        <v>8619.9500000000007</v>
      </c>
      <c r="E161" s="1">
        <v>0</v>
      </c>
      <c r="F161" s="1">
        <v>0</v>
      </c>
      <c r="G161" s="2">
        <f t="shared" si="0"/>
        <v>3912.7856000000006</v>
      </c>
      <c r="H161" s="2">
        <f t="shared" si="1"/>
        <v>5.9999999999490683E-2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24814.49</v>
      </c>
      <c r="D162" s="1">
        <f>'PR-RAS'!E166</f>
        <v>24662.87</v>
      </c>
      <c r="E162" s="1">
        <v>0</v>
      </c>
      <c r="F162" s="1">
        <v>0</v>
      </c>
      <c r="G162" s="2">
        <f t="shared" si="0"/>
        <v>11936.57703</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52919.839999999997</v>
      </c>
      <c r="D163" s="1">
        <f>'PR-RAS'!E167</f>
        <v>1249.9100000000001</v>
      </c>
      <c r="E163" s="1">
        <v>0</v>
      </c>
      <c r="F163" s="1">
        <v>0</v>
      </c>
      <c r="G163" s="2">
        <f t="shared" si="0"/>
        <v>8977.984919999999</v>
      </c>
      <c r="H163" s="2">
        <f t="shared" si="1"/>
        <v>0.25000000000341061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75531.81</v>
      </c>
      <c r="D165" s="1">
        <f>'PR-RAS'!E169</f>
        <v>106555.44</v>
      </c>
      <c r="E165" s="1">
        <v>0</v>
      </c>
      <c r="F165" s="1">
        <v>0</v>
      </c>
      <c r="G165" s="2">
        <f t="shared" si="0"/>
        <v>47337.401160000001</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12141.91</v>
      </c>
      <c r="D166" s="1">
        <f>'PR-RAS'!E170</f>
        <v>9779.5300000000007</v>
      </c>
      <c r="E166" s="1">
        <v>0</v>
      </c>
      <c r="F166" s="1">
        <v>0</v>
      </c>
      <c r="G166" s="2">
        <f t="shared" si="0"/>
        <v>5230.6600500000004</v>
      </c>
      <c r="H166" s="2">
        <f t="shared" si="1"/>
        <v>0.55999999999949068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54906.18</v>
      </c>
      <c r="D167" s="1">
        <f>'PR-RAS'!E171</f>
        <v>88195.34</v>
      </c>
      <c r="E167" s="1">
        <v>0</v>
      </c>
      <c r="F167" s="1">
        <v>0</v>
      </c>
      <c r="G167" s="2">
        <f t="shared" si="0"/>
        <v>38395.278760000001</v>
      </c>
      <c r="H167" s="2">
        <f t="shared" si="1"/>
        <v>0.51999999999679858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7279.44</v>
      </c>
      <c r="D168" s="1">
        <f>'PR-RAS'!E172</f>
        <v>8153.26</v>
      </c>
      <c r="E168" s="1">
        <v>0</v>
      </c>
      <c r="F168" s="1">
        <v>0</v>
      </c>
      <c r="G168" s="2">
        <f t="shared" si="0"/>
        <v>3938.8553200000001</v>
      </c>
      <c r="H168" s="2">
        <f t="shared" si="1"/>
        <v>0.6999999999998181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473.17</v>
      </c>
      <c r="D169" s="1">
        <f>'PR-RAS'!E173</f>
        <v>225.32</v>
      </c>
      <c r="E169" s="1">
        <v>0</v>
      </c>
      <c r="F169" s="1">
        <v>0</v>
      </c>
      <c r="G169" s="2">
        <f t="shared" si="0"/>
        <v>155.20008000000001</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691.29</v>
      </c>
      <c r="D170" s="1">
        <f>'PR-RAS'!E174</f>
        <v>201.99</v>
      </c>
      <c r="E170" s="1">
        <v>0</v>
      </c>
      <c r="F170" s="1">
        <v>0</v>
      </c>
      <c r="G170" s="2">
        <f t="shared" si="0"/>
        <v>185.10063</v>
      </c>
      <c r="H170" s="2">
        <f t="shared" si="1"/>
        <v>0.29999999999995453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39.82</v>
      </c>
      <c r="D172" s="1">
        <f>'PR-RAS'!E176</f>
        <v>0</v>
      </c>
      <c r="E172" s="1">
        <v>0</v>
      </c>
      <c r="F172" s="1">
        <v>0</v>
      </c>
      <c r="G172" s="2">
        <f t="shared" si="0"/>
        <v>6.8092200000000007</v>
      </c>
      <c r="H172" s="2">
        <f t="shared" si="1"/>
        <v>0.17999999999999972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49088.72</v>
      </c>
      <c r="D173" s="1">
        <f>'PR-RAS'!E177</f>
        <v>37840.46</v>
      </c>
      <c r="E173" s="1">
        <v>0</v>
      </c>
      <c r="F173" s="1">
        <v>0</v>
      </c>
      <c r="G173" s="2">
        <f t="shared" si="0"/>
        <v>21460.378079999999</v>
      </c>
      <c r="H173" s="2">
        <f t="shared" si="1"/>
        <v>0.73999999999796273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5126.8900000000003</v>
      </c>
      <c r="D174" s="1">
        <f>'PR-RAS'!E178</f>
        <v>7293.8</v>
      </c>
      <c r="E174" s="1">
        <v>0</v>
      </c>
      <c r="F174" s="1">
        <v>0</v>
      </c>
      <c r="G174" s="2">
        <f t="shared" si="0"/>
        <v>3410.6067699999999</v>
      </c>
      <c r="H174" s="2">
        <f t="shared" si="1"/>
        <v>0.30999999999949068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5774.25</v>
      </c>
      <c r="D175" s="1">
        <f>'PR-RAS'!E179</f>
        <v>4135.84</v>
      </c>
      <c r="E175" s="1">
        <v>0</v>
      </c>
      <c r="F175" s="1">
        <v>0</v>
      </c>
      <c r="G175" s="2">
        <f t="shared" si="0"/>
        <v>2443.9918199999997</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813.46</v>
      </c>
      <c r="D176" s="1">
        <f>'PR-RAS'!E180</f>
        <v>254.88</v>
      </c>
      <c r="E176" s="1">
        <v>0</v>
      </c>
      <c r="F176" s="1">
        <v>0</v>
      </c>
      <c r="G176" s="2">
        <f t="shared" si="0"/>
        <v>231.56349999999998</v>
      </c>
      <c r="H176" s="2">
        <f t="shared" si="1"/>
        <v>0.58000000000004093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6537.86</v>
      </c>
      <c r="D177" s="1">
        <f>'PR-RAS'!E181</f>
        <v>3806.34</v>
      </c>
      <c r="E177" s="1">
        <v>0</v>
      </c>
      <c r="F177" s="1">
        <v>0</v>
      </c>
      <c r="G177" s="2">
        <f t="shared" si="0"/>
        <v>2490.4950399999998</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2166.06</v>
      </c>
      <c r="D178" s="1">
        <f>'PR-RAS'!E182</f>
        <v>1433.4</v>
      </c>
      <c r="E178" s="1">
        <v>0</v>
      </c>
      <c r="F178" s="1">
        <v>0</v>
      </c>
      <c r="G178" s="2">
        <f t="shared" si="0"/>
        <v>890.81622000000004</v>
      </c>
      <c r="H178" s="2">
        <f t="shared" si="1"/>
        <v>0.46000000000003638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3342.96</v>
      </c>
      <c r="D179" s="1">
        <f>'PR-RAS'!E183</f>
        <v>2075.4699999999998</v>
      </c>
      <c r="E179" s="1">
        <v>0</v>
      </c>
      <c r="F179" s="1">
        <v>0</v>
      </c>
      <c r="G179" s="2">
        <f t="shared" si="0"/>
        <v>1333.9141999999999</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21729.11</v>
      </c>
      <c r="D180" s="1">
        <f>'PR-RAS'!E184</f>
        <v>15570.8</v>
      </c>
      <c r="E180" s="1">
        <v>0</v>
      </c>
      <c r="F180" s="1">
        <v>0</v>
      </c>
      <c r="G180" s="2">
        <f t="shared" si="0"/>
        <v>9463.8570899999995</v>
      </c>
      <c r="H180" s="2">
        <f t="shared" si="1"/>
        <v>0.31000000000130967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1897.94</v>
      </c>
      <c r="D181" s="1">
        <f>'PR-RAS'!E185</f>
        <v>1964.4</v>
      </c>
      <c r="E181" s="1">
        <v>0</v>
      </c>
      <c r="F181" s="1">
        <v>0</v>
      </c>
      <c r="G181" s="2">
        <f t="shared" si="0"/>
        <v>1048.8131999999998</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1700.19</v>
      </c>
      <c r="D182" s="1">
        <f>'PR-RAS'!E186</f>
        <v>1305.53</v>
      </c>
      <c r="E182" s="1">
        <v>0</v>
      </c>
      <c r="F182" s="1">
        <v>0</v>
      </c>
      <c r="G182" s="2">
        <f t="shared" si="0"/>
        <v>780.33624999999995</v>
      </c>
      <c r="H182" s="2">
        <f t="shared" si="1"/>
        <v>0.66000000000008185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1944.84</v>
      </c>
      <c r="D183" s="1">
        <f>'PR-RAS'!E187</f>
        <v>0</v>
      </c>
      <c r="E183" s="1">
        <v>0</v>
      </c>
      <c r="F183" s="1">
        <v>0</v>
      </c>
      <c r="G183" s="2">
        <f t="shared" si="0"/>
        <v>353.96087999999997</v>
      </c>
      <c r="H183" s="2">
        <f t="shared" si="1"/>
        <v>0.16000000000008185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10597.27</v>
      </c>
      <c r="D184" s="1">
        <f>'PR-RAS'!E188</f>
        <v>11386.580000000002</v>
      </c>
      <c r="E184" s="1">
        <v>0</v>
      </c>
      <c r="F184" s="1">
        <v>0</v>
      </c>
      <c r="G184" s="2">
        <f t="shared" si="0"/>
        <v>6106.7886900000012</v>
      </c>
      <c r="H184" s="2">
        <f t="shared" si="1"/>
        <v>0.68999999999869033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7144.01</v>
      </c>
      <c r="D185" s="1">
        <f>'PR-RAS'!E189</f>
        <v>3941.92</v>
      </c>
      <c r="E185" s="1">
        <v>0</v>
      </c>
      <c r="F185" s="1">
        <v>0</v>
      </c>
      <c r="G185" s="2">
        <f t="shared" si="0"/>
        <v>2765.1244000000002</v>
      </c>
      <c r="H185" s="2">
        <f t="shared" si="1"/>
        <v>9.0000000000145519E-2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114.54</v>
      </c>
      <c r="D187" s="1">
        <f>'PR-RAS'!E191</f>
        <v>28.27</v>
      </c>
      <c r="E187" s="1">
        <v>0</v>
      </c>
      <c r="F187" s="1">
        <v>0</v>
      </c>
      <c r="G187" s="2">
        <f t="shared" si="0"/>
        <v>31.820880000000002</v>
      </c>
      <c r="H187" s="2">
        <f t="shared" si="1"/>
        <v>0.72999999999999332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108.09</v>
      </c>
      <c r="E188" s="1">
        <v>0</v>
      </c>
      <c r="F188" s="1">
        <v>0</v>
      </c>
      <c r="G188" s="2">
        <f t="shared" si="0"/>
        <v>70.209150000000008</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2578.4699999999998</v>
      </c>
      <c r="D189" s="1">
        <f>'PR-RAS'!E193</f>
        <v>3065.15</v>
      </c>
      <c r="E189" s="1">
        <v>0</v>
      </c>
      <c r="F189" s="1">
        <v>0</v>
      </c>
      <c r="G189" s="2">
        <f t="shared" si="0"/>
        <v>1637.2487600000002</v>
      </c>
      <c r="H189" s="2">
        <f t="shared" si="1"/>
        <v>0.61999999999989086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423.05</v>
      </c>
      <c r="D190" s="1">
        <f>'PR-RAS'!E194</f>
        <v>466.6</v>
      </c>
      <c r="E190" s="1">
        <v>0</v>
      </c>
      <c r="F190" s="1">
        <v>0</v>
      </c>
      <c r="G190" s="2">
        <f t="shared" si="0"/>
        <v>256.33125000000001</v>
      </c>
      <c r="H190" s="2">
        <f t="shared" si="1"/>
        <v>0.44999999999998863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177.93</v>
      </c>
      <c r="D191" s="1">
        <f>'PR-RAS'!E195</f>
        <v>3776.55</v>
      </c>
      <c r="E191" s="1">
        <v>0</v>
      </c>
      <c r="F191" s="1">
        <v>0</v>
      </c>
      <c r="G191" s="2">
        <f t="shared" si="0"/>
        <v>1468.8957</v>
      </c>
      <c r="H191" s="2">
        <f t="shared" si="1"/>
        <v>0.51999999999981128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1504.29</v>
      </c>
      <c r="D192" s="1">
        <f>'PR-RAS'!E196</f>
        <v>1740.2399999999998</v>
      </c>
      <c r="E192" s="1">
        <v>0</v>
      </c>
      <c r="F192" s="1">
        <v>0</v>
      </c>
      <c r="G192" s="2">
        <f t="shared" si="0"/>
        <v>952.09106999999995</v>
      </c>
      <c r="H192" s="2">
        <f t="shared" si="1"/>
        <v>0.52999999999974534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1504.29</v>
      </c>
      <c r="D206" s="1">
        <f>'PR-RAS'!E210</f>
        <v>1740.2399999999998</v>
      </c>
      <c r="E206" s="1">
        <v>0</v>
      </c>
      <c r="F206" s="1">
        <v>0</v>
      </c>
      <c r="G206" s="2">
        <f t="shared" si="0"/>
        <v>1021.8778499999999</v>
      </c>
      <c r="H206" s="2">
        <f t="shared" si="1"/>
        <v>0.52999999999974534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1171.5999999999999</v>
      </c>
      <c r="D207" s="1">
        <f>'PR-RAS'!E211</f>
        <v>1383.62</v>
      </c>
      <c r="E207" s="1">
        <v>0</v>
      </c>
      <c r="F207" s="1">
        <v>0</v>
      </c>
      <c r="G207" s="2">
        <f t="shared" si="0"/>
        <v>811.40103999999985</v>
      </c>
      <c r="H207" s="2">
        <f t="shared" si="1"/>
        <v>0.78000000000020009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42.94</v>
      </c>
      <c r="D208" s="1">
        <f>'PR-RAS'!E212</f>
        <v>0</v>
      </c>
      <c r="E208" s="1">
        <v>0</v>
      </c>
      <c r="F208" s="1">
        <v>0</v>
      </c>
      <c r="G208" s="2">
        <f t="shared" si="0"/>
        <v>8.8885799999999993</v>
      </c>
      <c r="H208" s="2">
        <f t="shared" si="1"/>
        <v>6.0000000000002274E-2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289.75</v>
      </c>
      <c r="D209" s="1">
        <f>'PR-RAS'!E213</f>
        <v>356.62</v>
      </c>
      <c r="E209" s="1">
        <v>0</v>
      </c>
      <c r="F209" s="1">
        <v>0</v>
      </c>
      <c r="G209" s="2">
        <f t="shared" si="0"/>
        <v>208.62191999999999</v>
      </c>
      <c r="H209" s="2">
        <f t="shared" si="1"/>
        <v>0.62999999999999545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9537.75</v>
      </c>
      <c r="D248" s="1">
        <f>'PR-RAS'!E252</f>
        <v>37551.9</v>
      </c>
      <c r="E248" s="1">
        <v>0</v>
      </c>
      <c r="F248" s="1">
        <v>0</v>
      </c>
      <c r="G248" s="2">
        <f t="shared" si="0"/>
        <v>20906.46285</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9537.75</v>
      </c>
      <c r="D255" s="1">
        <f>'PR-RAS'!E259</f>
        <v>37551.9</v>
      </c>
      <c r="E255" s="1">
        <v>0</v>
      </c>
      <c r="F255" s="1">
        <v>0</v>
      </c>
      <c r="G255" s="2">
        <f t="shared" si="0"/>
        <v>21498.953700000002</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2682.14</v>
      </c>
      <c r="D256" s="1">
        <f>'PR-RAS'!E260</f>
        <v>2196.4</v>
      </c>
      <c r="E256" s="1">
        <v>0</v>
      </c>
      <c r="F256" s="1">
        <v>0</v>
      </c>
      <c r="G256" s="2">
        <f t="shared" si="0"/>
        <v>1804.1097000000002</v>
      </c>
      <c r="H256" s="2">
        <f t="shared" si="1"/>
        <v>0.53999999999996362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6855.61</v>
      </c>
      <c r="D257" s="1">
        <f>'PR-RAS'!E261</f>
        <v>35355.5</v>
      </c>
      <c r="E257" s="1">
        <v>0</v>
      </c>
      <c r="F257" s="1">
        <v>0</v>
      </c>
      <c r="G257" s="2">
        <f t="shared" si="0"/>
        <v>19857.052159999999</v>
      </c>
      <c r="H257" s="2">
        <f t="shared" si="1"/>
        <v>0.89000000000032742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779.25</v>
      </c>
      <c r="E259" s="1">
        <v>0</v>
      </c>
      <c r="F259" s="1">
        <v>0</v>
      </c>
      <c r="G259" s="2">
        <f t="shared" si="0"/>
        <v>402.09300000000002</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779.25</v>
      </c>
      <c r="E260" s="1">
        <v>0</v>
      </c>
      <c r="F260" s="1">
        <v>0</v>
      </c>
      <c r="G260" s="2">
        <f t="shared" si="0"/>
        <v>403.6515</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779.25</v>
      </c>
      <c r="E262" s="1">
        <v>0</v>
      </c>
      <c r="F262" s="1">
        <v>0</v>
      </c>
      <c r="G262" s="2">
        <f t="shared" si="0"/>
        <v>406.76850000000002</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1202501.75</v>
      </c>
      <c r="D285" s="1">
        <f>'PR-RAS'!E289</f>
        <v>1320903.3199999998</v>
      </c>
      <c r="E285" s="1">
        <v>0</v>
      </c>
      <c r="F285" s="1">
        <v>0</v>
      </c>
      <c r="G285" s="2">
        <f t="shared" si="8"/>
        <v>1091783.5827599999</v>
      </c>
      <c r="H285" s="2">
        <f t="shared" si="9"/>
        <v>0.56999999983236194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42556.620000000112</v>
      </c>
      <c r="E286" s="1">
        <v>0</v>
      </c>
      <c r="F286" s="1">
        <v>0</v>
      </c>
      <c r="G286" s="2">
        <f t="shared" si="8"/>
        <v>24257.27340000006</v>
      </c>
      <c r="H286" s="2">
        <f t="shared" si="9"/>
        <v>0.37999999988824129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50364.29000000027</v>
      </c>
      <c r="D287" s="1">
        <f>'PR-RAS'!E291</f>
        <v>0</v>
      </c>
      <c r="E287" s="1">
        <v>0</v>
      </c>
      <c r="F287" s="1">
        <v>0</v>
      </c>
      <c r="G287" s="2">
        <f t="shared" si="8"/>
        <v>14404.186940000076</v>
      </c>
      <c r="H287" s="2">
        <f t="shared" si="9"/>
        <v>0.29000000027008355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326925.3</v>
      </c>
      <c r="D288" s="1">
        <f>'PR-RAS'!E292</f>
        <v>259488.63</v>
      </c>
      <c r="E288" s="1">
        <v>0</v>
      </c>
      <c r="F288" s="1">
        <v>0</v>
      </c>
      <c r="G288" s="2">
        <f t="shared" si="8"/>
        <v>242774.03472</v>
      </c>
      <c r="H288" s="2">
        <f t="shared" si="9"/>
        <v>0.66999999998370185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11154.21</v>
      </c>
      <c r="D290" s="1">
        <f>'PR-RAS'!E294</f>
        <v>2405.86</v>
      </c>
      <c r="E290" s="1">
        <v>0</v>
      </c>
      <c r="F290" s="1">
        <v>0</v>
      </c>
      <c r="G290" s="2">
        <f t="shared" si="8"/>
        <v>4614.1537699999999</v>
      </c>
      <c r="H290" s="2">
        <f t="shared" si="9"/>
        <v>0.34999999999899956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317.49</v>
      </c>
      <c r="E291" s="1">
        <v>0</v>
      </c>
      <c r="F291" s="1">
        <v>0</v>
      </c>
      <c r="G291" s="2">
        <f t="shared" si="8"/>
        <v>184.14419999999998</v>
      </c>
      <c r="H291" s="2">
        <f t="shared" si="9"/>
        <v>0.49000000000000909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24299.09</v>
      </c>
      <c r="D345" s="1">
        <f>'PR-RAS'!E350</f>
        <v>25148.61</v>
      </c>
      <c r="E345" s="1">
        <v>0</v>
      </c>
      <c r="F345" s="1">
        <v>0</v>
      </c>
      <c r="G345" s="2">
        <f t="shared" si="8"/>
        <v>25661.130639999996</v>
      </c>
      <c r="H345" s="2">
        <f t="shared" si="9"/>
        <v>0.47999999999956344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24299.09</v>
      </c>
      <c r="D358" s="1">
        <f>'PR-RAS'!E363</f>
        <v>25148.61</v>
      </c>
      <c r="E358" s="1">
        <v>0</v>
      </c>
      <c r="F358" s="1">
        <v>0</v>
      </c>
      <c r="G358" s="2">
        <f t="shared" si="8"/>
        <v>26630.882669999999</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10374.290000000001</v>
      </c>
      <c r="D364" s="1">
        <f>'PR-RAS'!E369</f>
        <v>14789.43</v>
      </c>
      <c r="E364" s="1">
        <v>0</v>
      </c>
      <c r="F364" s="1">
        <v>0</v>
      </c>
      <c r="G364" s="2">
        <f t="shared" si="8"/>
        <v>14502.99345</v>
      </c>
      <c r="H364" s="2">
        <f t="shared" si="9"/>
        <v>0.72000000000116415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2252.5500000000002</v>
      </c>
      <c r="D365" s="1">
        <f>'PR-RAS'!E370</f>
        <v>5140.21</v>
      </c>
      <c r="E365" s="1">
        <v>0</v>
      </c>
      <c r="F365" s="1">
        <v>0</v>
      </c>
      <c r="G365" s="2">
        <f t="shared" si="8"/>
        <v>4562.00108</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4733.8500000000004</v>
      </c>
      <c r="D366" s="1">
        <f>'PR-RAS'!E371</f>
        <v>0</v>
      </c>
      <c r="E366" s="1">
        <v>0</v>
      </c>
      <c r="F366" s="1">
        <v>0</v>
      </c>
      <c r="G366" s="2">
        <f t="shared" si="8"/>
        <v>1727.8552500000001</v>
      </c>
      <c r="H366" s="2">
        <f t="shared" si="9"/>
        <v>0.1499999999996362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563.80999999999995</v>
      </c>
      <c r="D370" s="1">
        <f>'PR-RAS'!E375</f>
        <v>0</v>
      </c>
      <c r="E370" s="1">
        <v>0</v>
      </c>
      <c r="F370" s="1">
        <v>0</v>
      </c>
      <c r="G370" s="2">
        <f t="shared" si="8"/>
        <v>208.04588999999999</v>
      </c>
      <c r="H370" s="2">
        <f t="shared" si="9"/>
        <v>0.19000000000005457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2824.08</v>
      </c>
      <c r="D371" s="1">
        <f>'PR-RAS'!E376</f>
        <v>9649.2199999999993</v>
      </c>
      <c r="E371" s="1">
        <v>0</v>
      </c>
      <c r="F371" s="1">
        <v>0</v>
      </c>
      <c r="G371" s="2">
        <f t="shared" si="8"/>
        <v>8185.3323999999984</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13924.8</v>
      </c>
      <c r="D378" s="1">
        <f>'PR-RAS'!E383</f>
        <v>10359.18</v>
      </c>
      <c r="E378" s="1">
        <v>0</v>
      </c>
      <c r="F378" s="1">
        <v>0</v>
      </c>
      <c r="G378" s="2">
        <f t="shared" si="8"/>
        <v>13060.471320000001</v>
      </c>
      <c r="H378" s="2">
        <f t="shared" si="9"/>
        <v>0.38000000000101863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13924.8</v>
      </c>
      <c r="D379" s="1">
        <f>'PR-RAS'!E384</f>
        <v>10359.18</v>
      </c>
      <c r="E379" s="1">
        <v>0</v>
      </c>
      <c r="F379" s="1">
        <v>0</v>
      </c>
      <c r="G379" s="2">
        <f t="shared" si="8"/>
        <v>13095.114480000002</v>
      </c>
      <c r="H379" s="2">
        <f t="shared" si="9"/>
        <v>0.38000000000101863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24299.09</v>
      </c>
      <c r="D403" s="1">
        <f>'PR-RAS'!E408</f>
        <v>25148.61</v>
      </c>
      <c r="E403" s="1">
        <v>0</v>
      </c>
      <c r="F403" s="1">
        <v>0</v>
      </c>
      <c r="G403" s="2">
        <f t="shared" si="8"/>
        <v>29987.716619999999</v>
      </c>
      <c r="H403" s="2">
        <f t="shared" si="9"/>
        <v>0.47999999999956344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250809.1</v>
      </c>
      <c r="D405" s="1">
        <f>'PR-RAS'!E410</f>
        <v>258035.23</v>
      </c>
      <c r="E405" s="1">
        <v>0</v>
      </c>
      <c r="F405" s="1">
        <v>0</v>
      </c>
      <c r="G405" s="2">
        <f t="shared" si="8"/>
        <v>309819.34224000003</v>
      </c>
      <c r="H405" s="2">
        <f t="shared" si="9"/>
        <v>0.33000000001629815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1152137.4599999997</v>
      </c>
      <c r="D407" s="1">
        <f>'PR-RAS'!E412</f>
        <v>1363459.94</v>
      </c>
      <c r="E407" s="1">
        <v>0</v>
      </c>
      <c r="F407" s="1">
        <v>0</v>
      </c>
      <c r="G407" s="2">
        <f t="shared" si="8"/>
        <v>1574897.2800400001</v>
      </c>
      <c r="H407" s="2">
        <f t="shared" si="9"/>
        <v>0.51999999978579581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1226800.8400000001</v>
      </c>
      <c r="D408" s="1">
        <f>'PR-RAS'!E413</f>
        <v>1346051.93</v>
      </c>
      <c r="E408" s="1">
        <v>0</v>
      </c>
      <c r="F408" s="1">
        <v>0</v>
      </c>
      <c r="G408" s="2">
        <f t="shared" si="8"/>
        <v>1594994.2128999999</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17408.010000000009</v>
      </c>
      <c r="E409" s="1">
        <v>0</v>
      </c>
      <c r="F409" s="1">
        <v>0</v>
      </c>
      <c r="G409" s="2">
        <f t="shared" si="8"/>
        <v>14204.936160000007</v>
      </c>
      <c r="H409" s="2">
        <f t="shared" si="9"/>
        <v>1.0000000009313226E-2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74663.380000000354</v>
      </c>
      <c r="D410" s="1">
        <f>'PR-RAS'!E415</f>
        <v>0</v>
      </c>
      <c r="E410" s="1">
        <v>0</v>
      </c>
      <c r="F410" s="1">
        <v>0</v>
      </c>
      <c r="G410" s="2">
        <f t="shared" si="8"/>
        <v>30537.322420000142</v>
      </c>
      <c r="H410" s="2">
        <f t="shared" si="9"/>
        <v>0.38000000035390258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76116.199999999983</v>
      </c>
      <c r="D411" s="1">
        <f>'PR-RAS'!E416</f>
        <v>1453.3999999999942</v>
      </c>
      <c r="E411" s="1">
        <v>0</v>
      </c>
      <c r="F411" s="1">
        <v>0</v>
      </c>
      <c r="G411" s="2">
        <f t="shared" si="8"/>
        <v>32399.429999999986</v>
      </c>
      <c r="H411" s="2">
        <f t="shared" si="9"/>
        <v>0.59999999997671694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11154.21</v>
      </c>
      <c r="D413" s="1">
        <f>'PR-RAS'!E418</f>
        <v>2405.86</v>
      </c>
      <c r="E413" s="1">
        <v>0</v>
      </c>
      <c r="F413" s="1">
        <v>0</v>
      </c>
      <c r="G413" s="2">
        <f t="shared" si="8"/>
        <v>6577.9631599999993</v>
      </c>
      <c r="H413" s="2">
        <f t="shared" si="9"/>
        <v>0.34999999999899956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1152137.4599999997</v>
      </c>
      <c r="D633" s="1">
        <f>'PR-RAS'!E639</f>
        <v>1363459.94</v>
      </c>
      <c r="E633" s="1">
        <v>0</v>
      </c>
      <c r="F633" s="1">
        <v>0</v>
      </c>
      <c r="G633" s="2">
        <f t="shared" si="10"/>
        <v>2451564.2388800001</v>
      </c>
      <c r="H633" s="2">
        <f t="shared" si="11"/>
        <v>0.51999999978579581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1226800.8400000001</v>
      </c>
      <c r="D634" s="1">
        <f>'PR-RAS'!E640</f>
        <v>1346051.93</v>
      </c>
      <c r="E634" s="1">
        <v>0</v>
      </c>
      <c r="F634" s="1">
        <v>0</v>
      </c>
      <c r="G634" s="2">
        <f t="shared" si="10"/>
        <v>2480666.6751000001</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17408.010000000009</v>
      </c>
      <c r="E635" s="1">
        <v>0</v>
      </c>
      <c r="F635" s="1">
        <v>0</v>
      </c>
      <c r="G635" s="2">
        <f t="shared" si="10"/>
        <v>22073.356680000012</v>
      </c>
      <c r="H635" s="2">
        <f t="shared" si="11"/>
        <v>1.0000000009313226E-2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74663.380000000354</v>
      </c>
      <c r="D636" s="1">
        <f>'PR-RAS'!E642</f>
        <v>0</v>
      </c>
      <c r="E636" s="1">
        <v>0</v>
      </c>
      <c r="F636" s="1">
        <v>0</v>
      </c>
      <c r="G636" s="2">
        <f t="shared" si="10"/>
        <v>47411.246300000224</v>
      </c>
      <c r="H636" s="2">
        <f t="shared" si="11"/>
        <v>0.38000000035390258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76116.199999999983</v>
      </c>
      <c r="D637" s="1">
        <f>'PR-RAS'!E643</f>
        <v>1453.3999999999942</v>
      </c>
      <c r="E637" s="1">
        <v>0</v>
      </c>
      <c r="F637" s="1">
        <v>0</v>
      </c>
      <c r="G637" s="2">
        <f t="shared" si="10"/>
        <v>50258.627999999982</v>
      </c>
      <c r="H637" s="2">
        <f t="shared" si="11"/>
        <v>0.59999999997671694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1452.8199999996286</v>
      </c>
      <c r="D639" s="1">
        <f>'PR-RAS'!E645</f>
        <v>18861.410000000003</v>
      </c>
      <c r="E639" s="1">
        <v>0</v>
      </c>
      <c r="F639" s="1">
        <v>0</v>
      </c>
      <c r="G639" s="2">
        <f t="shared" si="10"/>
        <v>24994.058319999767</v>
      </c>
      <c r="H639" s="2">
        <f t="shared" si="11"/>
        <v>0.59000000037485734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85202.38</v>
      </c>
      <c r="D641" s="1">
        <f>'PR-RAS'!E647</f>
        <v>98076.51</v>
      </c>
      <c r="E641" s="1">
        <v>0</v>
      </c>
      <c r="F641" s="1">
        <v>0</v>
      </c>
      <c r="G641" s="2">
        <f t="shared" si="10"/>
        <v>180067.45600000001</v>
      </c>
      <c r="H641" s="2">
        <f t="shared" si="11"/>
        <v>0.8700000000098953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86946.89</v>
      </c>
      <c r="D642" s="1">
        <f>'PR-RAS'!E649</f>
        <v>37308.82</v>
      </c>
      <c r="E642" s="1">
        <v>0</v>
      </c>
      <c r="F642" s="1">
        <v>0</v>
      </c>
      <c r="G642" s="2">
        <f t="shared" si="10"/>
        <v>103562.86373</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348889.8</v>
      </c>
      <c r="D643" s="1">
        <f>'PR-RAS'!E650</f>
        <v>473509.36</v>
      </c>
      <c r="E643" s="1">
        <v>0</v>
      </c>
      <c r="F643" s="1">
        <v>0</v>
      </c>
      <c r="G643" s="2">
        <f t="shared" si="10"/>
        <v>831973.26984000008</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398527.87</v>
      </c>
      <c r="D644" s="1">
        <f>'PR-RAS'!E651</f>
        <v>450395.49</v>
      </c>
      <c r="E644" s="1">
        <v>0</v>
      </c>
      <c r="F644" s="1">
        <v>0</v>
      </c>
      <c r="G644" s="2">
        <f t="shared" si="10"/>
        <v>835462.02055000013</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37308.820000000007</v>
      </c>
      <c r="D645" s="1">
        <f>'PR-RAS'!E652</f>
        <v>60422.69</v>
      </c>
      <c r="E645" s="1">
        <v>0</v>
      </c>
      <c r="F645" s="1">
        <v>0</v>
      </c>
      <c r="G645" s="2">
        <f t="shared" si="10"/>
        <v>101851.30480000001</v>
      </c>
      <c r="H645" s="2">
        <f t="shared" si="11"/>
        <v>0.48999999999068677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60</v>
      </c>
      <c r="E647" s="1">
        <v>0</v>
      </c>
      <c r="F647" s="1">
        <v>0</v>
      </c>
      <c r="G647" s="2">
        <f t="shared" si="10"/>
        <v>116.28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60</v>
      </c>
      <c r="D649" s="1">
        <f>'PR-RAS'!E656</f>
        <v>60</v>
      </c>
      <c r="E649" s="1">
        <v>0</v>
      </c>
      <c r="F649" s="1">
        <v>0</v>
      </c>
      <c r="G649" s="2">
        <f t="shared" si="10"/>
        <v>116.64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813648.08</v>
      </c>
      <c r="D668" s="1">
        <f>'PR-RAS'!E675</f>
        <v>962973.33</v>
      </c>
      <c r="E668" s="1">
        <v>0</v>
      </c>
      <c r="F668" s="1">
        <v>0</v>
      </c>
      <c r="G668" s="2">
        <f t="shared" si="10"/>
        <v>1827309.6915799999</v>
      </c>
      <c r="H668" s="2">
        <f t="shared" si="11"/>
        <v>0.40999999991618097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3000</v>
      </c>
      <c r="E669" s="1">
        <v>0</v>
      </c>
      <c r="F669" s="1">
        <v>0</v>
      </c>
      <c r="G669" s="2">
        <f t="shared" si="10"/>
        <v>4008.0000000000005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20222.2</v>
      </c>
      <c r="D670" s="1">
        <f>'PR-RAS'!E677</f>
        <v>17518.7</v>
      </c>
      <c r="E670" s="1">
        <v>0</v>
      </c>
      <c r="F670" s="1">
        <v>0</v>
      </c>
      <c r="G670" s="2">
        <f t="shared" si="10"/>
        <v>36968.672400000003</v>
      </c>
      <c r="H670" s="2">
        <f t="shared" si="11"/>
        <v>0.5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1175.73</v>
      </c>
      <c r="D687" s="1">
        <f>'PR-RAS'!E694</f>
        <v>4800.3900000000003</v>
      </c>
      <c r="E687" s="1">
        <v>0</v>
      </c>
      <c r="F687" s="1">
        <v>0</v>
      </c>
      <c r="G687" s="2">
        <f t="shared" si="10"/>
        <v>7392.6858600000005</v>
      </c>
      <c r="H687" s="2">
        <f t="shared" si="11"/>
        <v>0.66000000000030923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58824.1</v>
      </c>
      <c r="D703" s="1">
        <f>'PR-RAS'!E710</f>
        <v>43280.89</v>
      </c>
      <c r="E703" s="1">
        <v>0</v>
      </c>
      <c r="F703" s="1">
        <v>0</v>
      </c>
      <c r="G703" s="2">
        <f t="shared" si="10"/>
        <v>102060.88776</v>
      </c>
      <c r="H703" s="2">
        <f t="shared" si="11"/>
        <v>0.20999999999912689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530.89</v>
      </c>
      <c r="D705" s="1">
        <f>'PR-RAS'!E712</f>
        <v>0</v>
      </c>
      <c r="E705" s="1">
        <v>0</v>
      </c>
      <c r="F705" s="1">
        <v>0</v>
      </c>
      <c r="G705" s="2">
        <f t="shared" si="10"/>
        <v>373.74655999999999</v>
      </c>
      <c r="H705" s="2">
        <f t="shared" si="11"/>
        <v>0.11000000000001364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4437.12</v>
      </c>
      <c r="D709" s="1">
        <f>'PR-RAS'!E716</f>
        <v>0</v>
      </c>
      <c r="E709" s="1">
        <v>0</v>
      </c>
      <c r="F709" s="1">
        <v>0</v>
      </c>
      <c r="G709" s="2">
        <f t="shared" si="10"/>
        <v>3141.4809599999999</v>
      </c>
      <c r="H709" s="2">
        <f t="shared" si="11"/>
        <v>0.11999999999989086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2454.6799999999998</v>
      </c>
      <c r="D710" s="1">
        <f>'PR-RAS'!E717</f>
        <v>2349.87</v>
      </c>
      <c r="E710" s="1">
        <v>0</v>
      </c>
      <c r="F710" s="1">
        <v>0</v>
      </c>
      <c r="G710" s="2">
        <f t="shared" si="10"/>
        <v>5072.4837799999996</v>
      </c>
      <c r="H710" s="2">
        <f t="shared" si="11"/>
        <v>0.45000000000027285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24814.49</v>
      </c>
      <c r="D711" s="1">
        <f>'PR-RAS'!E718</f>
        <v>24662.87</v>
      </c>
      <c r="E711" s="1">
        <v>0</v>
      </c>
      <c r="F711" s="1">
        <v>0</v>
      </c>
      <c r="G711" s="2">
        <f t="shared" si="10"/>
        <v>52639.563299999994</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913.8</v>
      </c>
      <c r="D713" s="1">
        <f>'PR-RAS'!E720</f>
        <v>1523.02</v>
      </c>
      <c r="E713" s="1">
        <v>0</v>
      </c>
      <c r="F713" s="1">
        <v>0</v>
      </c>
      <c r="G713" s="2">
        <f t="shared" si="10"/>
        <v>2819.4060799999997</v>
      </c>
      <c r="H713" s="2">
        <f t="shared" si="11"/>
        <v>0.22000000000002728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16143.4</v>
      </c>
      <c r="D714" s="1">
        <f>'PR-RAS'!E721</f>
        <v>6350</v>
      </c>
      <c r="E714" s="1">
        <v>0</v>
      </c>
      <c r="F714" s="1">
        <v>0</v>
      </c>
      <c r="G714" s="2">
        <f t="shared" si="10"/>
        <v>20565.3442</v>
      </c>
      <c r="H714" s="2">
        <f t="shared" si="11"/>
        <v>0.3999999999996362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553.20000000000005</v>
      </c>
      <c r="D715" s="1">
        <f>'PR-RAS'!E722</f>
        <v>1822.24</v>
      </c>
      <c r="E715" s="1">
        <v>0</v>
      </c>
      <c r="F715" s="1">
        <v>0</v>
      </c>
      <c r="G715" s="2">
        <f t="shared" si="10"/>
        <v>2997.1435200000001</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2677.18</v>
      </c>
      <c r="D716" s="1">
        <f>'PR-RAS'!E723</f>
        <v>3372.78</v>
      </c>
      <c r="E716" s="1">
        <v>0</v>
      </c>
      <c r="F716" s="1">
        <v>0</v>
      </c>
      <c r="G716" s="2">
        <f t="shared" si="10"/>
        <v>6737.2590999999993</v>
      </c>
      <c r="H716" s="2">
        <f t="shared" si="11"/>
        <v>0.3999999999996362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1700.19</v>
      </c>
      <c r="D717" s="1">
        <f>'PR-RAS'!E724</f>
        <v>0</v>
      </c>
      <c r="E717" s="1">
        <v>0</v>
      </c>
      <c r="F717" s="1">
        <v>0</v>
      </c>
      <c r="G717" s="2">
        <f t="shared" si="10"/>
        <v>1217.3360399999999</v>
      </c>
      <c r="H717" s="2">
        <f t="shared" si="11"/>
        <v>0.19000000000005457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7144.01</v>
      </c>
      <c r="D718" s="1">
        <f>'PR-RAS'!E725</f>
        <v>3941.92</v>
      </c>
      <c r="E718" s="1">
        <v>0</v>
      </c>
      <c r="F718" s="1">
        <v>0</v>
      </c>
      <c r="G718" s="2">
        <f t="shared" si="10"/>
        <v>10774.96845</v>
      </c>
      <c r="H718" s="2">
        <f t="shared" si="11"/>
        <v>9.0000000000145519E-2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1819.44</v>
      </c>
      <c r="D810" s="1">
        <f>'PR-RAS'!E817</f>
        <v>2196.4</v>
      </c>
      <c r="E810" s="1">
        <v>0</v>
      </c>
      <c r="F810" s="1">
        <v>0</v>
      </c>
      <c r="G810" s="2">
        <f t="shared" ref="G810:G983" si="18">(B810/1000)*(C810*1+D810*2)</f>
        <v>5025.7021599999998</v>
      </c>
      <c r="H810" s="2">
        <f t="shared" ref="H810:H1067" si="19">ABS(C810-ROUND(C810,0))+ABS(D810-ROUND(D810,0))</f>
        <v>0.84000000000014552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862.7</v>
      </c>
      <c r="D816" s="1">
        <f>'PR-RAS'!E823</f>
        <v>0</v>
      </c>
      <c r="E816" s="1">
        <v>0</v>
      </c>
      <c r="F816" s="1">
        <v>0</v>
      </c>
      <c r="G816" s="2">
        <f t="shared" si="18"/>
        <v>703.10050000000001</v>
      </c>
      <c r="H816" s="2">
        <f t="shared" si="19"/>
        <v>0.29999999999995453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6855.61</v>
      </c>
      <c r="D821" s="1">
        <f>'PR-RAS'!E828</f>
        <v>35355.5</v>
      </c>
      <c r="E821" s="1">
        <v>0</v>
      </c>
      <c r="F821" s="1">
        <v>0</v>
      </c>
      <c r="G821" s="2">
        <f t="shared" si="18"/>
        <v>63604.620199999998</v>
      </c>
      <c r="H821" s="2">
        <f t="shared" si="19"/>
        <v>0.89000000000032742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475608.45000000007</v>
      </c>
      <c r="D984" s="6">
        <f>BILANCA!E6</f>
        <v>472154.33000000007</v>
      </c>
      <c r="E984" s="6">
        <v>0</v>
      </c>
      <c r="F984" s="6">
        <v>0</v>
      </c>
      <c r="G984" s="7">
        <f t="shared" ref="G984:G1241" si="22">B984/1000*C984+B984/500*D984</f>
        <v>1419.9171100000003</v>
      </c>
      <c r="H984" s="7">
        <f t="shared" si="19"/>
        <v>0.780000000144355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332735.25000000006</v>
      </c>
      <c r="D985" s="1">
        <f>BILANCA!E7</f>
        <v>302338.72000000009</v>
      </c>
      <c r="E985" s="1">
        <v>0</v>
      </c>
      <c r="F985" s="1">
        <v>0</v>
      </c>
      <c r="G985" s="2">
        <f t="shared" si="22"/>
        <v>1874.8253800000005</v>
      </c>
      <c r="H985" s="2">
        <f t="shared" si="19"/>
        <v>0.52999999996973202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265.45</v>
      </c>
      <c r="D986" s="1">
        <f>BILANCA!E8</f>
        <v>265.45</v>
      </c>
      <c r="E986" s="1">
        <v>0</v>
      </c>
      <c r="F986" s="1">
        <v>0</v>
      </c>
      <c r="G986" s="2">
        <f t="shared" si="22"/>
        <v>2.3890500000000001</v>
      </c>
      <c r="H986" s="2">
        <f t="shared" si="19"/>
        <v>0.89999999999997726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174999.20000000004</v>
      </c>
      <c r="D990" s="1">
        <f>BILANCA!E12</f>
        <v>144602.67000000004</v>
      </c>
      <c r="E990" s="1">
        <v>0</v>
      </c>
      <c r="F990" s="1">
        <v>0</v>
      </c>
      <c r="G990" s="2">
        <f t="shared" si="22"/>
        <v>3249.4317800000008</v>
      </c>
      <c r="H990" s="2">
        <f t="shared" si="19"/>
        <v>0.52999999999883585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140260.79000000004</v>
      </c>
      <c r="D991" s="1">
        <f>BILANCA!E13</f>
        <v>127486.89000000001</v>
      </c>
      <c r="E991" s="1">
        <v>0</v>
      </c>
      <c r="F991" s="1">
        <v>0</v>
      </c>
      <c r="G991" s="2">
        <f t="shared" si="22"/>
        <v>3161.8765600000006</v>
      </c>
      <c r="H991" s="2">
        <f t="shared" si="19"/>
        <v>0.31999999994877726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1021913.13</v>
      </c>
      <c r="D993" s="1">
        <f>BILANCA!E15</f>
        <v>1021913.13</v>
      </c>
      <c r="E993" s="1">
        <v>0</v>
      </c>
      <c r="F993" s="1">
        <v>0</v>
      </c>
      <c r="G993" s="2">
        <f t="shared" si="22"/>
        <v>30657.393900000003</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881652.34</v>
      </c>
      <c r="D996" s="1">
        <f>BILANCA!E18</f>
        <v>894426.24</v>
      </c>
      <c r="E996" s="1">
        <v>0</v>
      </c>
      <c r="F996" s="1">
        <v>0</v>
      </c>
      <c r="G996" s="2">
        <f t="shared" si="22"/>
        <v>34716.562659999996</v>
      </c>
      <c r="H996" s="2">
        <f t="shared" si="19"/>
        <v>0.57999999995809048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32343.75</v>
      </c>
      <c r="D997" s="1">
        <f>BILANCA!E19</f>
        <v>14395.630000000005</v>
      </c>
      <c r="E997" s="1">
        <v>0</v>
      </c>
      <c r="F997" s="1">
        <v>0</v>
      </c>
      <c r="G997" s="2">
        <f t="shared" si="22"/>
        <v>855.8901400000002</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182556.37</v>
      </c>
      <c r="D998" s="1">
        <f>BILANCA!E20</f>
        <v>227672.15</v>
      </c>
      <c r="E998" s="1">
        <v>0</v>
      </c>
      <c r="F998" s="1">
        <v>0</v>
      </c>
      <c r="G998" s="2">
        <f t="shared" si="22"/>
        <v>9568.5100500000008</v>
      </c>
      <c r="H998" s="2">
        <f t="shared" si="19"/>
        <v>0.51999999998952262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10525.6</v>
      </c>
      <c r="D999" s="1">
        <f>BILANCA!E21</f>
        <v>10526.18</v>
      </c>
      <c r="E999" s="1">
        <v>0</v>
      </c>
      <c r="F999" s="1">
        <v>0</v>
      </c>
      <c r="G999" s="2">
        <f t="shared" si="22"/>
        <v>505.24736000000001</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8311.9</v>
      </c>
      <c r="D1001" s="1">
        <f>BILANCA!E23</f>
        <v>8311.9</v>
      </c>
      <c r="E1001" s="1">
        <v>0</v>
      </c>
      <c r="F1001" s="1">
        <v>0</v>
      </c>
      <c r="G1001" s="2">
        <f t="shared" si="22"/>
        <v>448.84259999999995</v>
      </c>
      <c r="H1001" s="2">
        <f t="shared" si="19"/>
        <v>0.2000000000007276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2760.63</v>
      </c>
      <c r="D1002" s="1">
        <f>BILANCA!E24</f>
        <v>2760.63</v>
      </c>
      <c r="E1002" s="1">
        <v>0</v>
      </c>
      <c r="F1002" s="1">
        <v>0</v>
      </c>
      <c r="G1002" s="2">
        <f t="shared" si="22"/>
        <v>157.35590999999999</v>
      </c>
      <c r="H1002" s="2">
        <f t="shared" si="19"/>
        <v>0.73999999999978172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5138.1899999999996</v>
      </c>
      <c r="D1003" s="1">
        <f>BILANCA!E25</f>
        <v>5138.1899999999996</v>
      </c>
      <c r="E1003" s="1">
        <v>0</v>
      </c>
      <c r="F1003" s="1">
        <v>0</v>
      </c>
      <c r="G1003" s="2">
        <f t="shared" si="22"/>
        <v>308.29139999999995</v>
      </c>
      <c r="H1003" s="2">
        <f t="shared" si="19"/>
        <v>0.37999999999919964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29516.9</v>
      </c>
      <c r="D1004" s="1">
        <f>BILANCA!E26</f>
        <v>39166.120000000003</v>
      </c>
      <c r="E1004" s="1">
        <v>0</v>
      </c>
      <c r="F1004" s="1">
        <v>0</v>
      </c>
      <c r="G1004" s="2">
        <f t="shared" si="22"/>
        <v>2264.83194</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206465.84</v>
      </c>
      <c r="D1006" s="1">
        <f>BILANCA!E28</f>
        <v>279179.53999999998</v>
      </c>
      <c r="E1006" s="1">
        <v>0</v>
      </c>
      <c r="F1006" s="1">
        <v>0</v>
      </c>
      <c r="G1006" s="2">
        <f t="shared" si="22"/>
        <v>17590.973159999998</v>
      </c>
      <c r="H1006" s="2">
        <f t="shared" si="19"/>
        <v>0.62000000002444722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2394.6600000000035</v>
      </c>
      <c r="D1013" s="1">
        <f>BILANCA!E35</f>
        <v>2720.1500000000087</v>
      </c>
      <c r="E1013" s="1">
        <v>0</v>
      </c>
      <c r="F1013" s="1">
        <v>0</v>
      </c>
      <c r="G1013" s="2">
        <f t="shared" si="22"/>
        <v>235.0488000000006</v>
      </c>
      <c r="H1013" s="2">
        <f t="shared" si="19"/>
        <v>0.49000000000523869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91677.39</v>
      </c>
      <c r="D1014" s="1">
        <f>BILANCA!E36</f>
        <v>102036.57</v>
      </c>
      <c r="E1014" s="1">
        <v>0</v>
      </c>
      <c r="F1014" s="1">
        <v>0</v>
      </c>
      <c r="G1014" s="2">
        <f t="shared" si="22"/>
        <v>9168.2664299999997</v>
      </c>
      <c r="H1014" s="2">
        <f t="shared" si="19"/>
        <v>0.819999999992433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89282.73</v>
      </c>
      <c r="D1018" s="1">
        <f>BILANCA!E40</f>
        <v>99316.42</v>
      </c>
      <c r="E1018" s="1">
        <v>0</v>
      </c>
      <c r="F1018" s="1">
        <v>0</v>
      </c>
      <c r="G1018" s="2">
        <f t="shared" si="22"/>
        <v>10077.04495</v>
      </c>
      <c r="H1018" s="2">
        <f t="shared" si="19"/>
        <v>0.69000000000232831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30200.16</v>
      </c>
      <c r="D1032" s="1">
        <f>BILANCA!E54</f>
        <v>30402.15</v>
      </c>
      <c r="E1032" s="1">
        <v>0</v>
      </c>
      <c r="F1032" s="1">
        <v>0</v>
      </c>
      <c r="G1032" s="2">
        <f t="shared" si="22"/>
        <v>4459.2185399999998</v>
      </c>
      <c r="H1032" s="2">
        <f t="shared" si="19"/>
        <v>0.31000000000130967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30200.16</v>
      </c>
      <c r="D1033" s="1">
        <f>BILANCA!E55</f>
        <v>30402.15</v>
      </c>
      <c r="E1033" s="1">
        <v>0</v>
      </c>
      <c r="F1033" s="1">
        <v>0</v>
      </c>
      <c r="G1033" s="2">
        <f t="shared" si="22"/>
        <v>4550.223</v>
      </c>
      <c r="H1033" s="2">
        <f t="shared" si="19"/>
        <v>0.31000000000130967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157470.6</v>
      </c>
      <c r="D1034" s="1">
        <f>BILANCA!E56</f>
        <v>157470.6</v>
      </c>
      <c r="E1034" s="1">
        <v>0</v>
      </c>
      <c r="F1034" s="1">
        <v>0</v>
      </c>
      <c r="G1034" s="2">
        <f t="shared" si="22"/>
        <v>24093.001799999998</v>
      </c>
      <c r="H1034" s="2">
        <f t="shared" si="19"/>
        <v>0.79999999998835847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157470.6</v>
      </c>
      <c r="D1035" s="1">
        <f>BILANCA!E57</f>
        <v>157470.6</v>
      </c>
      <c r="E1035" s="1">
        <v>0</v>
      </c>
      <c r="F1035" s="1">
        <v>0</v>
      </c>
      <c r="G1035" s="2">
        <f t="shared" si="22"/>
        <v>24565.4136</v>
      </c>
      <c r="H1035" s="2">
        <f t="shared" si="19"/>
        <v>0.79999999998835847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142873.20000000001</v>
      </c>
      <c r="D1046" s="1">
        <f>BILANCA!E68</f>
        <v>169815.61</v>
      </c>
      <c r="E1046" s="1">
        <v>0</v>
      </c>
      <c r="F1046" s="1">
        <v>0</v>
      </c>
      <c r="G1046" s="2">
        <f t="shared" si="22"/>
        <v>30397.778460000001</v>
      </c>
      <c r="H1046" s="2">
        <f t="shared" si="19"/>
        <v>0.59000000002561137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37308.82</v>
      </c>
      <c r="D1047" s="1">
        <f>BILANCA!E69</f>
        <v>60422.69</v>
      </c>
      <c r="E1047" s="1">
        <v>0</v>
      </c>
      <c r="F1047" s="1">
        <v>0</v>
      </c>
      <c r="G1047" s="2">
        <f t="shared" si="22"/>
        <v>10121.8688</v>
      </c>
      <c r="H1047" s="2">
        <f t="shared" si="19"/>
        <v>0.48999999999796273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37308.82</v>
      </c>
      <c r="D1048" s="1">
        <f>BILANCA!E70</f>
        <v>60313.46</v>
      </c>
      <c r="E1048" s="1">
        <v>0</v>
      </c>
      <c r="F1048" s="1">
        <v>0</v>
      </c>
      <c r="G1048" s="2">
        <f t="shared" si="22"/>
        <v>10265.823100000001</v>
      </c>
      <c r="H1048" s="2">
        <f t="shared" si="19"/>
        <v>0.63999999999941792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37308.82</v>
      </c>
      <c r="D1050" s="1">
        <f>BILANCA!E72</f>
        <v>60313.46</v>
      </c>
      <c r="E1050" s="1">
        <v>0</v>
      </c>
      <c r="F1050" s="1">
        <v>0</v>
      </c>
      <c r="G1050" s="2">
        <f t="shared" si="22"/>
        <v>10581.694580000001</v>
      </c>
      <c r="H1050" s="2">
        <f t="shared" si="19"/>
        <v>0.63999999999941792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109.23</v>
      </c>
      <c r="E1054" s="1">
        <v>0</v>
      </c>
      <c r="F1054" s="1">
        <v>0</v>
      </c>
      <c r="G1054" s="2">
        <f t="shared" si="22"/>
        <v>15.51066</v>
      </c>
      <c r="H1054" s="2">
        <f t="shared" si="19"/>
        <v>0.23000000000000398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10714.539999999999</v>
      </c>
      <c r="D1056" s="1">
        <f>BILANCA!E78</f>
        <v>10417.31</v>
      </c>
      <c r="E1056" s="1">
        <v>0</v>
      </c>
      <c r="F1056" s="1">
        <v>0</v>
      </c>
      <c r="G1056" s="2">
        <f t="shared" si="22"/>
        <v>2303.0886799999998</v>
      </c>
      <c r="H1056" s="2">
        <f t="shared" si="19"/>
        <v>0.77000000000043656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43.73</v>
      </c>
      <c r="D1062" s="1">
        <f>BILANCA!E84</f>
        <v>45.22</v>
      </c>
      <c r="E1062" s="1">
        <v>0</v>
      </c>
      <c r="F1062" s="1">
        <v>0</v>
      </c>
      <c r="G1062" s="2">
        <f t="shared" si="22"/>
        <v>10.59943</v>
      </c>
      <c r="H1062" s="2">
        <f t="shared" si="19"/>
        <v>0.49000000000000199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10670.81</v>
      </c>
      <c r="D1064" s="1">
        <f>BILANCA!E86</f>
        <v>10372.09</v>
      </c>
      <c r="E1064" s="1">
        <v>0</v>
      </c>
      <c r="F1064" s="1">
        <v>0</v>
      </c>
      <c r="G1064" s="2">
        <f t="shared" si="22"/>
        <v>2544.6141900000002</v>
      </c>
      <c r="H1064" s="2">
        <f t="shared" si="19"/>
        <v>0.28000000000065484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9647.4600000000009</v>
      </c>
      <c r="D1124" s="1">
        <f>BILANCA!E146</f>
        <v>899.09999999999991</v>
      </c>
      <c r="E1124" s="1">
        <v>0</v>
      </c>
      <c r="F1124" s="1">
        <v>0</v>
      </c>
      <c r="G1124" s="2">
        <f t="shared" si="22"/>
        <v>1613.83806</v>
      </c>
      <c r="H1124" s="2">
        <f t="shared" si="23"/>
        <v>0.56000000000085493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10768.44</v>
      </c>
      <c r="D1137" s="1">
        <f>BILANCA!E159</f>
        <v>1702.59</v>
      </c>
      <c r="E1137" s="1">
        <v>0</v>
      </c>
      <c r="F1137" s="1">
        <v>0</v>
      </c>
      <c r="G1137" s="2">
        <f t="shared" si="22"/>
        <v>2182.7374799999998</v>
      </c>
      <c r="H1137" s="2">
        <f t="shared" si="23"/>
        <v>0.85000000000059117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317.49</v>
      </c>
      <c r="E1138" s="1">
        <v>0</v>
      </c>
      <c r="F1138" s="1">
        <v>0</v>
      </c>
      <c r="G1138" s="2">
        <f t="shared" si="22"/>
        <v>98.421900000000008</v>
      </c>
      <c r="H1138" s="2">
        <f t="shared" si="23"/>
        <v>0.49000000000000909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1120.98</v>
      </c>
      <c r="D1141" s="1">
        <f>BILANCA!E163</f>
        <v>1120.98</v>
      </c>
      <c r="E1141" s="1">
        <v>0</v>
      </c>
      <c r="F1141" s="1">
        <v>0</v>
      </c>
      <c r="G1141" s="2">
        <f t="shared" si="22"/>
        <v>531.3445200000001</v>
      </c>
      <c r="H1141" s="2">
        <f t="shared" si="23"/>
        <v>3.999999999996362E-2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85202.38</v>
      </c>
      <c r="D1148" s="1">
        <f>BILANCA!E170</f>
        <v>98076.51</v>
      </c>
      <c r="E1148" s="1">
        <v>0</v>
      </c>
      <c r="F1148" s="1">
        <v>0</v>
      </c>
      <c r="G1148" s="2">
        <f t="shared" si="22"/>
        <v>46423.641000000003</v>
      </c>
      <c r="H1148" s="2">
        <f t="shared" si="23"/>
        <v>0.8700000000098953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85202.38</v>
      </c>
      <c r="D1151" s="1">
        <f>BILANCA!E173</f>
        <v>98076.51</v>
      </c>
      <c r="E1151" s="1">
        <v>0</v>
      </c>
      <c r="F1151" s="1">
        <v>0</v>
      </c>
      <c r="G1151" s="2">
        <f t="shared" si="22"/>
        <v>47267.707200000004</v>
      </c>
      <c r="H1151" s="2">
        <f t="shared" si="23"/>
        <v>0.8700000000098953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475608.45</v>
      </c>
      <c r="D1152" s="1">
        <f>BILANCA!E175</f>
        <v>472154.32999999996</v>
      </c>
      <c r="E1152" s="1">
        <v>0</v>
      </c>
      <c r="F1152" s="1">
        <v>0</v>
      </c>
      <c r="G1152" s="2">
        <f t="shared" si="22"/>
        <v>239965.99159000002</v>
      </c>
      <c r="H1152" s="2">
        <f t="shared" si="23"/>
        <v>0.77999999996973202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131627.08000000002</v>
      </c>
      <c r="D1153" s="1">
        <f>BILANCA!E176</f>
        <v>149909.84000000003</v>
      </c>
      <c r="E1153" s="1">
        <v>0</v>
      </c>
      <c r="F1153" s="1">
        <v>0</v>
      </c>
      <c r="G1153" s="2">
        <f t="shared" si="22"/>
        <v>73345.949200000017</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118621.49</v>
      </c>
      <c r="D1154" s="1">
        <f>BILANCA!E177</f>
        <v>137585.95000000001</v>
      </c>
      <c r="E1154" s="1">
        <v>0</v>
      </c>
      <c r="F1154" s="1">
        <v>0</v>
      </c>
      <c r="G1154" s="2">
        <f t="shared" si="22"/>
        <v>67338.66969000001</v>
      </c>
      <c r="H1154" s="2">
        <f t="shared" si="23"/>
        <v>0.53999999999359716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90671.01</v>
      </c>
      <c r="D1155" s="1">
        <f>BILANCA!E178</f>
        <v>97302.55</v>
      </c>
      <c r="E1155" s="1">
        <v>0</v>
      </c>
      <c r="F1155" s="1">
        <v>0</v>
      </c>
      <c r="G1155" s="2">
        <f t="shared" si="22"/>
        <v>49067.490919999997</v>
      </c>
      <c r="H1155" s="2">
        <f t="shared" si="23"/>
        <v>0.45999999999185093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12759.96</v>
      </c>
      <c r="D1156" s="1">
        <f>BILANCA!E179</f>
        <v>20300.22</v>
      </c>
      <c r="E1156" s="1">
        <v>0</v>
      </c>
      <c r="F1156" s="1">
        <v>0</v>
      </c>
      <c r="G1156" s="2">
        <f t="shared" si="22"/>
        <v>9231.3492000000006</v>
      </c>
      <c r="H1156" s="2">
        <f t="shared" si="23"/>
        <v>0.26000000000203727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6818.47</v>
      </c>
      <c r="D1163" s="1">
        <f>BILANCA!E186</f>
        <v>4268.7299999999996</v>
      </c>
      <c r="E1163" s="1">
        <v>0</v>
      </c>
      <c r="F1163" s="1">
        <v>0</v>
      </c>
      <c r="G1163" s="2">
        <f t="shared" si="22"/>
        <v>2764.0673999999999</v>
      </c>
      <c r="H1163" s="2">
        <f t="shared" si="23"/>
        <v>0.74000000000069122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8372.0499999999993</v>
      </c>
      <c r="D1165" s="1">
        <f>BILANCA!E188</f>
        <v>15714.45</v>
      </c>
      <c r="E1165" s="1">
        <v>0</v>
      </c>
      <c r="F1165" s="1">
        <v>0</v>
      </c>
      <c r="G1165" s="2">
        <f t="shared" si="22"/>
        <v>7243.7728999999999</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13005.59</v>
      </c>
      <c r="D1166" s="1">
        <f>BILANCA!E189</f>
        <v>12323.89</v>
      </c>
      <c r="E1166" s="1">
        <v>0</v>
      </c>
      <c r="F1166" s="1">
        <v>0</v>
      </c>
      <c r="G1166" s="2">
        <f t="shared" si="22"/>
        <v>6890.5667100000001</v>
      </c>
      <c r="H1166" s="2">
        <f t="shared" si="23"/>
        <v>0.52000000000043656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343981.37</v>
      </c>
      <c r="D1214" s="1">
        <f>BILANCA!E237</f>
        <v>322244.48999999993</v>
      </c>
      <c r="E1214" s="1">
        <v>0</v>
      </c>
      <c r="F1214" s="1">
        <v>0</v>
      </c>
      <c r="G1214" s="2">
        <f t="shared" si="22"/>
        <v>228336.65084999998</v>
      </c>
      <c r="H1214" s="2">
        <f t="shared" si="23"/>
        <v>0.8599999999278225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331374.33</v>
      </c>
      <c r="D1215" s="1">
        <f>BILANCA!E238</f>
        <v>300977.21999999997</v>
      </c>
      <c r="E1215" s="1">
        <v>0</v>
      </c>
      <c r="F1215" s="1">
        <v>0</v>
      </c>
      <c r="G1215" s="2">
        <f t="shared" si="22"/>
        <v>216532.27464000002</v>
      </c>
      <c r="H1215" s="2">
        <f t="shared" si="23"/>
        <v>0.54999999998835847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331374.33</v>
      </c>
      <c r="D1216" s="1">
        <f>BILANCA!E239</f>
        <v>300977.21999999997</v>
      </c>
      <c r="E1216" s="1">
        <v>0</v>
      </c>
      <c r="F1216" s="1">
        <v>0</v>
      </c>
      <c r="G1216" s="2">
        <f t="shared" si="22"/>
        <v>217465.60340999998</v>
      </c>
      <c r="H1216" s="2">
        <f t="shared" si="23"/>
        <v>0.54999999998835847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308202.44</v>
      </c>
      <c r="D1217" s="1">
        <f>BILANCA!E240</f>
        <v>279752.92</v>
      </c>
      <c r="E1217" s="1">
        <v>0</v>
      </c>
      <c r="F1217" s="1">
        <v>0</v>
      </c>
      <c r="G1217" s="2">
        <f t="shared" si="22"/>
        <v>203043.73752</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23171.89</v>
      </c>
      <c r="D1218" s="1">
        <f>BILANCA!E241</f>
        <v>21224.3</v>
      </c>
      <c r="E1218" s="1">
        <v>0</v>
      </c>
      <c r="F1218" s="1">
        <v>0</v>
      </c>
      <c r="G1218" s="2">
        <f t="shared" si="22"/>
        <v>15420.815149999999</v>
      </c>
      <c r="H1218" s="2">
        <f t="shared" si="23"/>
        <v>0.40999999999985448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1452.8199999999779</v>
      </c>
      <c r="D1222" s="1">
        <f>BILANCA!E245</f>
        <v>18861.409999999974</v>
      </c>
      <c r="E1222" s="1">
        <v>0</v>
      </c>
      <c r="F1222" s="1">
        <v>0</v>
      </c>
      <c r="G1222" s="2">
        <f t="shared" si="22"/>
        <v>9362.977959999982</v>
      </c>
      <c r="H1222" s="2">
        <f t="shared" si="23"/>
        <v>0.58999999999650754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259488.05</v>
      </c>
      <c r="D1223" s="1">
        <f>BILANCA!E246</f>
        <v>302045.25</v>
      </c>
      <c r="E1223" s="1">
        <v>0</v>
      </c>
      <c r="F1223" s="1">
        <v>0</v>
      </c>
      <c r="G1223" s="2">
        <f t="shared" si="22"/>
        <v>207258.85200000001</v>
      </c>
      <c r="H1223" s="2">
        <f t="shared" si="23"/>
        <v>0.29999999998835847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259488.05</v>
      </c>
      <c r="D1224" s="1">
        <f>BILANCA!E247</f>
        <v>302045.25</v>
      </c>
      <c r="E1224" s="1">
        <v>0</v>
      </c>
      <c r="F1224" s="1">
        <v>0</v>
      </c>
      <c r="G1224" s="2">
        <f t="shared" si="22"/>
        <v>208122.43054999999</v>
      </c>
      <c r="H1224" s="2">
        <f t="shared" si="23"/>
        <v>0.29999999998835847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258035.23</v>
      </c>
      <c r="D1227" s="1">
        <f>BILANCA!E250</f>
        <v>283183.84000000003</v>
      </c>
      <c r="E1227" s="1">
        <v>0</v>
      </c>
      <c r="F1227" s="1">
        <v>0</v>
      </c>
      <c r="G1227" s="2">
        <f t="shared" si="22"/>
        <v>201154.31004000001</v>
      </c>
      <c r="H1227" s="2">
        <f t="shared" si="23"/>
        <v>0.38999999998486601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258035.23</v>
      </c>
      <c r="D1229" s="1">
        <f>BILANCA!E252</f>
        <v>283183.84000000003</v>
      </c>
      <c r="E1229" s="1">
        <v>0</v>
      </c>
      <c r="F1229" s="1">
        <v>0</v>
      </c>
      <c r="G1229" s="2">
        <f t="shared" si="22"/>
        <v>202803.11586000002</v>
      </c>
      <c r="H1229" s="2">
        <f t="shared" si="23"/>
        <v>0.38999999998486601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11154.22</v>
      </c>
      <c r="D1232" s="1">
        <f>BILANCA!E255</f>
        <v>2405.86</v>
      </c>
      <c r="E1232" s="1">
        <v>0</v>
      </c>
      <c r="F1232" s="1">
        <v>0</v>
      </c>
      <c r="G1232" s="2">
        <f t="shared" si="22"/>
        <v>3975.5190600000001</v>
      </c>
      <c r="H1232" s="2">
        <f t="shared" si="23"/>
        <v>0.35999999999921783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41452.21</v>
      </c>
      <c r="D1236" s="1">
        <f>BILANCA!E259</f>
        <v>663.67</v>
      </c>
      <c r="E1236" s="1">
        <v>0</v>
      </c>
      <c r="F1236" s="1">
        <v>0</v>
      </c>
      <c r="G1236" s="2">
        <f t="shared" si="22"/>
        <v>10823.22615</v>
      </c>
      <c r="H1236" s="2">
        <f t="shared" si="23"/>
        <v>0.53999999999916781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41452.21</v>
      </c>
      <c r="D1237" s="1">
        <f>BILANCA!E260</f>
        <v>663.67</v>
      </c>
      <c r="E1237" s="1">
        <v>0</v>
      </c>
      <c r="F1237" s="1">
        <v>0</v>
      </c>
      <c r="G1237" s="2">
        <f t="shared" si="22"/>
        <v>10866.0057</v>
      </c>
      <c r="H1237" s="2">
        <f t="shared" si="23"/>
        <v>0.53999999999916781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10768.44</v>
      </c>
      <c r="D1240" s="1">
        <f>BILANCA!E264</f>
        <v>2020.08</v>
      </c>
      <c r="E1240" s="1">
        <v>0</v>
      </c>
      <c r="F1240" s="1">
        <v>0</v>
      </c>
      <c r="G1240" s="2">
        <f t="shared" si="22"/>
        <v>3805.8102000000003</v>
      </c>
      <c r="H1240" s="2">
        <f t="shared" si="23"/>
        <v>0.52000000000043656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10670.81</v>
      </c>
      <c r="D1244" s="1">
        <f>BILANCA!E268</f>
        <v>10372.09</v>
      </c>
      <c r="E1244" s="1">
        <v>0</v>
      </c>
      <c r="F1244" s="1">
        <v>0</v>
      </c>
      <c r="G1244" s="2">
        <f t="shared" si="24"/>
        <v>8199.3123899999991</v>
      </c>
      <c r="H1244" s="2">
        <f t="shared" si="23"/>
        <v>0.28000000000065484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118621.49</v>
      </c>
      <c r="D1264" s="1">
        <f>BILANCA!E288</f>
        <v>137585.95000000001</v>
      </c>
      <c r="E1264" s="1">
        <v>0</v>
      </c>
      <c r="F1264" s="1">
        <v>0</v>
      </c>
      <c r="G1264" s="2">
        <f t="shared" si="24"/>
        <v>110655.94259000002</v>
      </c>
      <c r="H1264" s="2">
        <f t="shared" si="23"/>
        <v>0.53999999999359716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13005.59</v>
      </c>
      <c r="D1266" s="1">
        <f>BILANCA!E290</f>
        <v>12323.89</v>
      </c>
      <c r="E1266" s="1">
        <v>0</v>
      </c>
      <c r="F1266" s="1">
        <v>0</v>
      </c>
      <c r="G1266" s="2">
        <f t="shared" si="24"/>
        <v>10655.903709999999</v>
      </c>
      <c r="H1266" s="2">
        <f t="shared" si="23"/>
        <v>0.52000000000043656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61.7</v>
      </c>
      <c r="D1278" s="1">
        <f>BILANCA!E302</f>
        <v>15714.45</v>
      </c>
      <c r="E1278" s="1">
        <v>0</v>
      </c>
      <c r="F1278" s="1">
        <v>0</v>
      </c>
      <c r="G1278" s="2">
        <f t="shared" si="24"/>
        <v>9289.726999999999</v>
      </c>
      <c r="H1278" s="2">
        <f t="shared" si="23"/>
        <v>0.75000000000072475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1226800.8399999999</v>
      </c>
      <c r="D1408" s="1">
        <f>'RAS-funkcijski'!E114</f>
        <v>1346051.9300000002</v>
      </c>
      <c r="E1408" s="1">
        <v>0</v>
      </c>
      <c r="F1408" s="1">
        <v>0</v>
      </c>
      <c r="G1408" s="2">
        <f t="shared" si="24"/>
        <v>431079.51699999999</v>
      </c>
      <c r="H1408" s="2">
        <f t="shared" si="27"/>
        <v>0.22999999998137355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1171894.6599999999</v>
      </c>
      <c r="D1409" s="1">
        <f>'RAS-funkcijski'!E115</f>
        <v>1257856.5900000001</v>
      </c>
      <c r="E1409" s="1">
        <v>0</v>
      </c>
      <c r="F1409" s="1">
        <v>0</v>
      </c>
      <c r="G1409" s="2">
        <f t="shared" si="24"/>
        <v>409324.47024</v>
      </c>
      <c r="H1409" s="2">
        <f t="shared" si="27"/>
        <v>0.75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1171894.6599999999</v>
      </c>
      <c r="D1411" s="1">
        <f>'RAS-funkcijski'!E117</f>
        <v>1257856.5900000001</v>
      </c>
      <c r="E1411" s="1">
        <v>0</v>
      </c>
      <c r="F1411" s="1">
        <v>0</v>
      </c>
      <c r="G1411" s="2">
        <f t="shared" si="24"/>
        <v>416699.68591999996</v>
      </c>
      <c r="H1411" s="2">
        <f t="shared" si="27"/>
        <v>0.75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54906.18</v>
      </c>
      <c r="D1420" s="1">
        <f>'RAS-funkcijski'!E126</f>
        <v>88195.34</v>
      </c>
      <c r="E1420" s="1">
        <v>0</v>
      </c>
      <c r="F1420" s="1">
        <v>0</v>
      </c>
      <c r="G1420" s="2">
        <f t="shared" si="24"/>
        <v>28218.216919999999</v>
      </c>
      <c r="H1420" s="2">
        <f t="shared" si="27"/>
        <v>0.51999999999679858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1226800.8399999999</v>
      </c>
      <c r="D1435" s="13">
        <f>'RAS-funkcijski'!E141</f>
        <v>1346051.9300000002</v>
      </c>
      <c r="E1435" s="13">
        <v>0</v>
      </c>
      <c r="F1435" s="13">
        <v>0</v>
      </c>
      <c r="G1435" s="14">
        <f t="shared" si="24"/>
        <v>536889.94390000007</v>
      </c>
      <c r="H1435" s="14">
        <f t="shared" si="27"/>
        <v>0.22999999998137355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11679.76</v>
      </c>
      <c r="E1436" s="6">
        <v>0</v>
      </c>
      <c r="F1436" s="6">
        <v>0</v>
      </c>
      <c r="G1436" s="7">
        <f t="shared" si="24"/>
        <v>23.35952</v>
      </c>
      <c r="H1436" s="7">
        <f t="shared" si="27"/>
        <v>0.23999999999978172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11679.76</v>
      </c>
      <c r="E1453" s="1">
        <v>0</v>
      </c>
      <c r="F1453" s="1">
        <v>0</v>
      </c>
      <c r="G1453" s="2">
        <f t="shared" si="24"/>
        <v>420.47136</v>
      </c>
      <c r="H1453" s="2">
        <f t="shared" si="27"/>
        <v>0.23999999999978172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11679.76</v>
      </c>
      <c r="E1454" s="1">
        <v>0</v>
      </c>
      <c r="F1454" s="1">
        <v>0</v>
      </c>
      <c r="G1454" s="2">
        <f t="shared" si="24"/>
        <v>443.83087999999998</v>
      </c>
      <c r="H1454" s="2">
        <f t="shared" si="27"/>
        <v>0.23999999999978172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11679.76</v>
      </c>
      <c r="E1456" s="1">
        <v>0</v>
      </c>
      <c r="F1456" s="1">
        <v>0</v>
      </c>
      <c r="G1456" s="2">
        <f t="shared" si="24"/>
        <v>490.54992000000004</v>
      </c>
      <c r="H1456" s="2">
        <f t="shared" si="27"/>
        <v>0.23999999999978172</v>
      </c>
      <c r="I1456" s="10">
        <f t="shared" si="30"/>
        <v>117.73198079989294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131627.07999999999</v>
      </c>
      <c r="D1480" s="6"/>
      <c r="E1480" s="6">
        <v>0</v>
      </c>
      <c r="F1480" s="6">
        <v>0</v>
      </c>
      <c r="G1480" s="7">
        <f t="shared" ref="G1480:G1580" si="34">B1480/1000*C1480</f>
        <v>131.62707999999998</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1369243.1900000002</v>
      </c>
      <c r="D1481" s="1">
        <v>0</v>
      </c>
      <c r="E1481" s="1">
        <v>0</v>
      </c>
      <c r="F1481" s="1">
        <v>0</v>
      </c>
      <c r="G1481" s="2">
        <f t="shared" si="34"/>
        <v>2738.4863800000003</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1344094.58</v>
      </c>
      <c r="D1483" s="1">
        <v>0</v>
      </c>
      <c r="E1483" s="1">
        <v>0</v>
      </c>
      <c r="F1483" s="1">
        <v>0</v>
      </c>
      <c r="G1483" s="2">
        <f t="shared" si="34"/>
        <v>5376.3783200000007</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1106961.24</v>
      </c>
      <c r="D1484" s="1">
        <v>0</v>
      </c>
      <c r="E1484" s="1">
        <v>0</v>
      </c>
      <c r="F1484" s="1">
        <v>0</v>
      </c>
      <c r="G1484" s="2">
        <f t="shared" si="34"/>
        <v>5534.8062</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188926.36</v>
      </c>
      <c r="D1485" s="1">
        <v>0</v>
      </c>
      <c r="E1485" s="1">
        <v>0</v>
      </c>
      <c r="F1485" s="1">
        <v>0</v>
      </c>
      <c r="G1485" s="2">
        <f t="shared" si="34"/>
        <v>1133.55816</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1702.92</v>
      </c>
      <c r="D1486" s="1">
        <v>0</v>
      </c>
      <c r="E1486" s="1">
        <v>0</v>
      </c>
      <c r="F1486" s="1">
        <v>0</v>
      </c>
      <c r="G1486" s="2">
        <f t="shared" si="34"/>
        <v>11.920440000000001</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35355.5</v>
      </c>
      <c r="D1489" s="1">
        <v>0</v>
      </c>
      <c r="E1489" s="1">
        <v>0</v>
      </c>
      <c r="F1489" s="1">
        <v>0</v>
      </c>
      <c r="G1489" s="2">
        <f t="shared" si="34"/>
        <v>353.55500000000001</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11148.56</v>
      </c>
      <c r="D1491" s="1">
        <v>0</v>
      </c>
      <c r="E1491" s="1">
        <v>0</v>
      </c>
      <c r="F1491" s="1">
        <v>0</v>
      </c>
      <c r="G1491" s="2">
        <f t="shared" si="34"/>
        <v>133.78271999999998</v>
      </c>
      <c r="H1491" s="2">
        <f t="shared" si="35"/>
        <v>0.44000000000050932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25148.61</v>
      </c>
      <c r="D1492" s="1">
        <v>0</v>
      </c>
      <c r="E1492" s="1">
        <v>0</v>
      </c>
      <c r="F1492" s="1">
        <v>0</v>
      </c>
      <c r="G1492" s="2">
        <f t="shared" si="34"/>
        <v>326.93192999999997</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1350960.43</v>
      </c>
      <c r="D1499" s="1">
        <v>0</v>
      </c>
      <c r="E1499" s="1">
        <v>0</v>
      </c>
      <c r="F1499" s="1">
        <v>0</v>
      </c>
      <c r="G1499" s="2">
        <f t="shared" si="34"/>
        <v>27019.208599999998</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1325130.1199999999</v>
      </c>
      <c r="D1501" s="1">
        <v>0</v>
      </c>
      <c r="E1501" s="1">
        <v>0</v>
      </c>
      <c r="F1501" s="1">
        <v>0</v>
      </c>
      <c r="G1501" s="2">
        <f t="shared" si="34"/>
        <v>29152.862639999996</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1100329.7</v>
      </c>
      <c r="D1502" s="1">
        <v>0</v>
      </c>
      <c r="E1502" s="1">
        <v>0</v>
      </c>
      <c r="F1502" s="1">
        <v>0</v>
      </c>
      <c r="G1502" s="2">
        <f t="shared" si="34"/>
        <v>25307.5831</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181386.1</v>
      </c>
      <c r="D1503" s="1">
        <v>0</v>
      </c>
      <c r="E1503" s="1">
        <v>0</v>
      </c>
      <c r="F1503" s="1">
        <v>0</v>
      </c>
      <c r="G1503" s="2">
        <f t="shared" si="34"/>
        <v>4353.2664000000004</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1702.92</v>
      </c>
      <c r="D1504" s="1">
        <v>0</v>
      </c>
      <c r="E1504" s="1">
        <v>0</v>
      </c>
      <c r="F1504" s="1">
        <v>0</v>
      </c>
      <c r="G1504" s="2">
        <f t="shared" si="34"/>
        <v>42.573000000000008</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37905.24</v>
      </c>
      <c r="D1507" s="1">
        <v>0</v>
      </c>
      <c r="E1507" s="1">
        <v>0</v>
      </c>
      <c r="F1507" s="1">
        <v>0</v>
      </c>
      <c r="G1507" s="2">
        <f t="shared" si="34"/>
        <v>1061.34672</v>
      </c>
      <c r="H1507" s="2">
        <f t="shared" si="35"/>
        <v>0.23999999999796273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3806.16</v>
      </c>
      <c r="D1509" s="1">
        <v>0</v>
      </c>
      <c r="E1509" s="1">
        <v>0</v>
      </c>
      <c r="F1509" s="1">
        <v>0</v>
      </c>
      <c r="G1509" s="2">
        <f t="shared" si="34"/>
        <v>114.1848</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25830.31</v>
      </c>
      <c r="D1510" s="1">
        <v>0</v>
      </c>
      <c r="E1510" s="1">
        <v>0</v>
      </c>
      <c r="F1510" s="1">
        <v>0</v>
      </c>
      <c r="G1510" s="2">
        <f t="shared" si="34"/>
        <v>800.73961000000008</v>
      </c>
      <c r="H1510" s="2">
        <f t="shared" si="35"/>
        <v>0.31000000000130967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149909.84000000032</v>
      </c>
      <c r="D1517" s="1">
        <v>0</v>
      </c>
      <c r="E1517" s="1">
        <v>0</v>
      </c>
      <c r="F1517" s="1">
        <v>0</v>
      </c>
      <c r="G1517" s="2">
        <f t="shared" si="34"/>
        <v>5696.5739200000116</v>
      </c>
      <c r="H1517" s="2">
        <f t="shared" si="35"/>
        <v>0.15999999968335032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18882.990000000002</v>
      </c>
      <c r="D1518" s="1">
        <v>0</v>
      </c>
      <c r="E1518" s="1">
        <v>0</v>
      </c>
      <c r="F1518" s="1">
        <v>0</v>
      </c>
      <c r="G1518" s="2">
        <f t="shared" si="34"/>
        <v>736.43661000000009</v>
      </c>
      <c r="H1518" s="2">
        <f t="shared" si="35"/>
        <v>9.9999999983992893E-3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18882.990000000002</v>
      </c>
      <c r="D1519" s="1">
        <v>0</v>
      </c>
      <c r="E1519" s="1">
        <v>0</v>
      </c>
      <c r="F1519" s="1">
        <v>0</v>
      </c>
      <c r="G1519" s="2">
        <f t="shared" si="34"/>
        <v>755.31960000000004</v>
      </c>
      <c r="H1519" s="2">
        <f t="shared" si="35"/>
        <v>9.9999999983992893E-3</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18882.990000000002</v>
      </c>
      <c r="D1520" s="1">
        <v>0</v>
      </c>
      <c r="E1520" s="1">
        <v>0</v>
      </c>
      <c r="F1520" s="1">
        <v>0</v>
      </c>
      <c r="G1520" s="2">
        <f t="shared" si="34"/>
        <v>774.2025900000001</v>
      </c>
      <c r="H1520" s="2">
        <f t="shared" si="35"/>
        <v>9.9999999983992893E-3</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131026.84999999999</v>
      </c>
      <c r="D1576" s="1">
        <v>0</v>
      </c>
      <c r="E1576" s="1">
        <v>0</v>
      </c>
      <c r="F1576" s="1">
        <v>0</v>
      </c>
      <c r="G1576" s="2">
        <f t="shared" si="34"/>
        <v>12709.604449999999</v>
      </c>
      <c r="H1576" s="2">
        <f t="shared" si="35"/>
        <v>0.15000000000873115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15714.45</v>
      </c>
      <c r="D1577" s="1">
        <v>0</v>
      </c>
      <c r="E1577" s="1">
        <v>0</v>
      </c>
      <c r="F1577" s="1">
        <v>0</v>
      </c>
      <c r="G1577" s="2">
        <f t="shared" si="34"/>
        <v>1540.0161000000001</v>
      </c>
      <c r="H1577" s="2">
        <f t="shared" si="35"/>
        <v>0.4500000000007276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102988.51</v>
      </c>
      <c r="D1578" s="1">
        <v>0</v>
      </c>
      <c r="E1578" s="1">
        <v>0</v>
      </c>
      <c r="F1578" s="1">
        <v>0</v>
      </c>
      <c r="G1578" s="2">
        <f t="shared" si="34"/>
        <v>10195.86249</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12323.89</v>
      </c>
      <c r="D1579" s="1">
        <v>0</v>
      </c>
      <c r="E1579" s="1">
        <v>0</v>
      </c>
      <c r="F1579" s="1">
        <v>0</v>
      </c>
      <c r="G1579" s="2">
        <f t="shared" si="34"/>
        <v>1232.3890000000001</v>
      </c>
      <c r="H1579" s="2">
        <f t="shared" si="35"/>
        <v>0.11000000000058208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15317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1152137.4599999997</v>
      </c>
      <c r="I16" s="170">
        <f>'PR-RAS'!E6</f>
        <v>1363459.94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1202501.75</v>
      </c>
      <c r="I17" s="170">
        <f>'PR-RAS'!E151</f>
        <v>1320903.3199999998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1452.8199999996286</v>
      </c>
      <c r="I18" s="170">
        <f>'PR-RAS'!E645</f>
        <v>18861.410000000003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332735.25000000006</v>
      </c>
      <c r="I20" s="173">
        <f>BILANCA!E7</f>
        <v>302338.72000000009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142873.20000000001</v>
      </c>
      <c r="I21" s="175">
        <f>BILANCA!E68</f>
        <v>169815.61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131627.08000000002</v>
      </c>
      <c r="I22" s="175">
        <f>BILANCA!E176</f>
        <v>149909.84000000003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343981.37</v>
      </c>
      <c r="I23" s="177">
        <f>BILANCA!E237</f>
        <v>322244.48999999993</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1226800.8399999999</v>
      </c>
      <c r="I27" s="175">
        <f>'RAS-funkcijski'!E114</f>
        <v>1346051.9300000002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1226800.8399999999</v>
      </c>
      <c r="I28" s="179">
        <f>'RAS-funkcijski'!E141</f>
        <v>1346051.9300000002</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11679.76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11679.76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131627.07999999999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149909.84000000032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18882.990000000002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131026.84999999999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4" zoomScaleNormal="100" workbookViewId="0">
      <selection activeCell="E86" sqref="E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1152137.4599999997</v>
      </c>
      <c r="E6" s="51">
        <f>E7+E44+E50+E82+E106+E124+E133+E139</f>
        <v>1363459.94</v>
      </c>
      <c r="F6" s="52">
        <f t="shared" ref="F6:F131" si="0">IF(D6&lt;&gt;0,IF(E6/D6&gt;=100,"&gt;&gt;100",E6/D6*100),"-")</f>
        <v>118.34177668348708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874997.21999999986</v>
      </c>
      <c r="E50" s="51">
        <f>E51+E54+E59+E62+E65+E68+E71+E74+E77</f>
        <v>1036802.0499999999</v>
      </c>
      <c r="F50" s="52">
        <f t="shared" si="0"/>
        <v>118.49203932327923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833870.27999999991</v>
      </c>
      <c r="E68" s="51">
        <f t="shared" si="15"/>
        <v>983492.02999999991</v>
      </c>
      <c r="F68" s="52">
        <f t="shared" si="0"/>
        <v>117.94304864780646</v>
      </c>
    </row>
    <row r="69" spans="1:6" ht="12.75" customHeight="1" x14ac:dyDescent="0.2">
      <c r="A69" s="53" t="s">
        <v>183</v>
      </c>
      <c r="B69" s="85" t="s">
        <v>184</v>
      </c>
      <c r="C69" s="50" t="s">
        <v>183</v>
      </c>
      <c r="D69" s="242">
        <v>813648.08</v>
      </c>
      <c r="E69" s="242">
        <v>965973.33</v>
      </c>
      <c r="F69" s="52">
        <f t="shared" si="0"/>
        <v>118.72126951986417</v>
      </c>
    </row>
    <row r="70" spans="1:6" ht="24" x14ac:dyDescent="0.2">
      <c r="A70" s="53" t="s">
        <v>185</v>
      </c>
      <c r="B70" s="85" t="s">
        <v>186</v>
      </c>
      <c r="C70" s="50" t="s">
        <v>185</v>
      </c>
      <c r="D70" s="242">
        <v>20222.2</v>
      </c>
      <c r="E70" s="242">
        <v>17518.7</v>
      </c>
      <c r="F70" s="52">
        <f t="shared" si="0"/>
        <v>86.631029264867323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1175.73</v>
      </c>
      <c r="E74" s="51">
        <f t="shared" si="17"/>
        <v>4800.3900000000003</v>
      </c>
      <c r="F74" s="52">
        <f t="shared" si="0"/>
        <v>408.29016866117229</v>
      </c>
    </row>
    <row r="75" spans="1:6" ht="12.75" customHeight="1" x14ac:dyDescent="0.2">
      <c r="A75" s="53" t="s">
        <v>195</v>
      </c>
      <c r="B75" s="85" t="s">
        <v>196</v>
      </c>
      <c r="C75" s="50" t="s">
        <v>195</v>
      </c>
      <c r="D75" s="242">
        <v>1175.73</v>
      </c>
      <c r="E75" s="242">
        <v>4800.3900000000003</v>
      </c>
      <c r="F75" s="52">
        <f t="shared" si="0"/>
        <v>408.29016866117229</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39951.21</v>
      </c>
      <c r="E77" s="51">
        <f t="shared" si="18"/>
        <v>48509.63</v>
      </c>
      <c r="F77" s="52">
        <f t="shared" si="0"/>
        <v>121.42217970369357</v>
      </c>
    </row>
    <row r="78" spans="1:6" ht="12.75" customHeight="1" x14ac:dyDescent="0.2">
      <c r="A78" s="53">
        <v>6391</v>
      </c>
      <c r="B78" s="85" t="s">
        <v>201</v>
      </c>
      <c r="C78" s="50" t="s">
        <v>202</v>
      </c>
      <c r="D78" s="242">
        <v>125.42</v>
      </c>
      <c r="E78" s="242">
        <v>3610</v>
      </c>
      <c r="F78" s="52">
        <f t="shared" si="0"/>
        <v>2878.328815180992</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39825.79</v>
      </c>
      <c r="E80" s="242">
        <v>44899.63</v>
      </c>
      <c r="F80" s="52">
        <f t="shared" si="0"/>
        <v>112.74008626068685</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1.23</v>
      </c>
      <c r="E82" s="51">
        <f t="shared" si="19"/>
        <v>0.01</v>
      </c>
      <c r="F82" s="52">
        <f t="shared" si="0"/>
        <v>0.81300813008130091</v>
      </c>
    </row>
    <row r="83" spans="1:6" ht="12.75" customHeight="1" x14ac:dyDescent="0.2">
      <c r="A83" s="53">
        <v>641</v>
      </c>
      <c r="B83" s="85" t="s">
        <v>211</v>
      </c>
      <c r="C83" s="50" t="s">
        <v>212</v>
      </c>
      <c r="D83" s="51">
        <f t="shared" ref="D83:E83" si="20">SUM(D84:D90)</f>
        <v>1.23</v>
      </c>
      <c r="E83" s="51">
        <f t="shared" si="20"/>
        <v>0.01</v>
      </c>
      <c r="F83" s="52">
        <f t="shared" si="0"/>
        <v>0.81300813008130091</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1.23</v>
      </c>
      <c r="E85" s="242">
        <v>0.01</v>
      </c>
      <c r="F85" s="52">
        <f t="shared" si="0"/>
        <v>0.81300813008130091</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59354.99</v>
      </c>
      <c r="E106" s="51">
        <f t="shared" si="23"/>
        <v>45746.89</v>
      </c>
      <c r="F106" s="52">
        <f t="shared" si="0"/>
        <v>77.073368220599477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59354.99</v>
      </c>
      <c r="E112" s="51">
        <f t="shared" si="25"/>
        <v>45746.89</v>
      </c>
      <c r="F112" s="52">
        <f t="shared" si="0"/>
        <v>77.073368220599477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59354.99</v>
      </c>
      <c r="E117" s="242">
        <v>45746.89</v>
      </c>
      <c r="F117" s="52">
        <f t="shared" si="0"/>
        <v>77.073368220599477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16330.84</v>
      </c>
      <c r="E124" s="51">
        <f t="shared" si="27"/>
        <v>8466.83</v>
      </c>
      <c r="F124" s="52">
        <f t="shared" si="0"/>
        <v>51.84564909092245</v>
      </c>
    </row>
    <row r="125" spans="1:6" ht="12.75" customHeight="1" x14ac:dyDescent="0.2">
      <c r="A125" s="53">
        <v>661</v>
      </c>
      <c r="B125" s="86" t="s">
        <v>295</v>
      </c>
      <c r="C125" s="50" t="s">
        <v>296</v>
      </c>
      <c r="D125" s="51">
        <f t="shared" ref="D125:E125" si="28">SUM(D126:D127)</f>
        <v>0</v>
      </c>
      <c r="E125" s="51">
        <f t="shared" si="28"/>
        <v>710.91</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v>710.91</v>
      </c>
      <c r="F127" s="52" t="str">
        <f t="shared" si="0"/>
        <v>-</v>
      </c>
    </row>
    <row r="128" spans="1:6" ht="24" x14ac:dyDescent="0.2">
      <c r="A128" s="53">
        <v>663</v>
      </c>
      <c r="B128" s="231" t="s">
        <v>301</v>
      </c>
      <c r="C128" s="50" t="s">
        <v>302</v>
      </c>
      <c r="D128" s="51">
        <f t="shared" ref="D128:E128" si="29">SUM(D129:D132)</f>
        <v>16330.84</v>
      </c>
      <c r="E128" s="51">
        <f t="shared" si="29"/>
        <v>7755.92</v>
      </c>
      <c r="F128" s="52">
        <f t="shared" si="0"/>
        <v>47.492474361392311</v>
      </c>
    </row>
    <row r="129" spans="1:6" ht="12.75" customHeight="1" x14ac:dyDescent="0.2">
      <c r="A129" s="53">
        <v>6631</v>
      </c>
      <c r="B129" s="86" t="s">
        <v>303</v>
      </c>
      <c r="C129" s="50" t="s">
        <v>304</v>
      </c>
      <c r="D129" s="242">
        <v>13182.67</v>
      </c>
      <c r="E129" s="242">
        <v>7755.92</v>
      </c>
      <c r="F129" s="52">
        <f t="shared" si="0"/>
        <v>58.834211885756069</v>
      </c>
    </row>
    <row r="130" spans="1:6" ht="12.75" customHeight="1" x14ac:dyDescent="0.2">
      <c r="A130" s="53">
        <v>6632</v>
      </c>
      <c r="B130" s="232" t="s">
        <v>305</v>
      </c>
      <c r="C130" s="50" t="s">
        <v>306</v>
      </c>
      <c r="D130" s="242">
        <v>3148.17</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201453.18</v>
      </c>
      <c r="E133" s="51">
        <f t="shared" si="30"/>
        <v>272310.2</v>
      </c>
      <c r="F133" s="52">
        <f t="shared" ref="F133:F223" si="31">IF(D133&lt;&gt;0,IF(E133/D133&gt;=100,"&gt;&gt;100",E133/D133*100),"-")</f>
        <v>135.17294688522665</v>
      </c>
    </row>
    <row r="134" spans="1:6" ht="24" x14ac:dyDescent="0.2">
      <c r="A134" s="53">
        <v>671</v>
      </c>
      <c r="B134" s="232" t="s">
        <v>313</v>
      </c>
      <c r="C134" s="50" t="s">
        <v>314</v>
      </c>
      <c r="D134" s="51">
        <f t="shared" ref="D134:E134" si="32">SUM(D135:D137)</f>
        <v>201453.18</v>
      </c>
      <c r="E134" s="51">
        <f t="shared" si="32"/>
        <v>272310.2</v>
      </c>
      <c r="F134" s="52">
        <f t="shared" si="31"/>
        <v>135.17294688522665</v>
      </c>
    </row>
    <row r="135" spans="1:6" ht="12.75" customHeight="1" x14ac:dyDescent="0.2">
      <c r="A135" s="53">
        <v>6711</v>
      </c>
      <c r="B135" s="85" t="s">
        <v>315</v>
      </c>
      <c r="C135" s="50" t="s">
        <v>316</v>
      </c>
      <c r="D135" s="242">
        <v>200943.38</v>
      </c>
      <c r="E135" s="242">
        <v>252662.29</v>
      </c>
      <c r="F135" s="52">
        <f t="shared" si="31"/>
        <v>125.73805118635906</v>
      </c>
    </row>
    <row r="136" spans="1:6" ht="24" x14ac:dyDescent="0.2">
      <c r="A136" s="53">
        <v>6712</v>
      </c>
      <c r="B136" s="232" t="s">
        <v>317</v>
      </c>
      <c r="C136" s="50" t="s">
        <v>318</v>
      </c>
      <c r="D136" s="242">
        <v>509.8</v>
      </c>
      <c r="E136" s="242">
        <v>19647.91</v>
      </c>
      <c r="F136" s="52">
        <f t="shared" si="31"/>
        <v>3854.0427618673989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133.96</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v>133.96</v>
      </c>
      <c r="F150" s="52" t="str">
        <f t="shared" si="31"/>
        <v>-</v>
      </c>
    </row>
    <row r="151" spans="1:6" ht="12.75" customHeight="1" x14ac:dyDescent="0.2">
      <c r="A151" s="53">
        <v>3</v>
      </c>
      <c r="B151" s="85" t="s">
        <v>347</v>
      </c>
      <c r="C151" s="50" t="s">
        <v>55</v>
      </c>
      <c r="D151" s="51">
        <f t="shared" ref="D151:E151" si="35">D152+D163+D196+D215+D224+D252+D263</f>
        <v>1202501.75</v>
      </c>
      <c r="E151" s="51">
        <f t="shared" si="35"/>
        <v>1320903.3199999998</v>
      </c>
      <c r="F151" s="52">
        <f t="shared" si="31"/>
        <v>109.84627007819321</v>
      </c>
    </row>
    <row r="152" spans="1:6" ht="12.75" customHeight="1" x14ac:dyDescent="0.2">
      <c r="A152" s="53">
        <v>31</v>
      </c>
      <c r="B152" s="85" t="s">
        <v>348</v>
      </c>
      <c r="C152" s="50" t="s">
        <v>34</v>
      </c>
      <c r="D152" s="51">
        <f t="shared" ref="D152:E152" si="36">D153+D158+D159</f>
        <v>969347.73</v>
      </c>
      <c r="E152" s="51">
        <f t="shared" si="36"/>
        <v>1090516.72</v>
      </c>
      <c r="F152" s="52">
        <f t="shared" si="31"/>
        <v>112.50005403117827</v>
      </c>
    </row>
    <row r="153" spans="1:6" ht="12.75" customHeight="1" x14ac:dyDescent="0.2">
      <c r="A153" s="53">
        <v>311</v>
      </c>
      <c r="B153" s="85" t="s">
        <v>349</v>
      </c>
      <c r="C153" s="50" t="s">
        <v>350</v>
      </c>
      <c r="D153" s="51">
        <f t="shared" ref="D153:E153" si="37">SUM(D154:D157)</f>
        <v>798188.25</v>
      </c>
      <c r="E153" s="51">
        <f t="shared" si="37"/>
        <v>897815.65</v>
      </c>
      <c r="F153" s="52">
        <f t="shared" si="31"/>
        <v>112.48169213215053</v>
      </c>
    </row>
    <row r="154" spans="1:6" ht="12.75" customHeight="1" x14ac:dyDescent="0.2">
      <c r="A154" s="53">
        <v>3111</v>
      </c>
      <c r="B154" s="85" t="s">
        <v>351</v>
      </c>
      <c r="C154" s="50" t="s">
        <v>352</v>
      </c>
      <c r="D154" s="242">
        <v>771944.23</v>
      </c>
      <c r="E154" s="242">
        <v>877108.8</v>
      </c>
      <c r="F154" s="52">
        <f t="shared" si="31"/>
        <v>113.62333778957063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23184.13</v>
      </c>
      <c r="E156" s="242">
        <v>15341.2</v>
      </c>
      <c r="F156" s="52">
        <f t="shared" si="31"/>
        <v>66.171126542164842</v>
      </c>
    </row>
    <row r="157" spans="1:6" ht="12.75" customHeight="1" x14ac:dyDescent="0.2">
      <c r="A157" s="53">
        <v>3114</v>
      </c>
      <c r="B157" s="85" t="s">
        <v>357</v>
      </c>
      <c r="C157" s="50" t="s">
        <v>358</v>
      </c>
      <c r="D157" s="242">
        <v>3059.89</v>
      </c>
      <c r="E157" s="242">
        <v>5365.65</v>
      </c>
      <c r="F157" s="52">
        <f t="shared" si="31"/>
        <v>175.35434280317267</v>
      </c>
    </row>
    <row r="158" spans="1:6" ht="12.75" customHeight="1" x14ac:dyDescent="0.2">
      <c r="A158" s="53">
        <v>312</v>
      </c>
      <c r="B158" s="85" t="s">
        <v>359</v>
      </c>
      <c r="C158" s="50" t="s">
        <v>360</v>
      </c>
      <c r="D158" s="242">
        <v>41221.599999999999</v>
      </c>
      <c r="E158" s="242">
        <v>45354.46</v>
      </c>
      <c r="F158" s="52">
        <f t="shared" si="31"/>
        <v>110.02595726512314</v>
      </c>
    </row>
    <row r="159" spans="1:6" ht="12.75" customHeight="1" x14ac:dyDescent="0.2">
      <c r="A159" s="53">
        <v>313</v>
      </c>
      <c r="B159" s="85" t="s">
        <v>361</v>
      </c>
      <c r="C159" s="50" t="s">
        <v>362</v>
      </c>
      <c r="D159" s="51">
        <f t="shared" ref="D159:E159" si="38">SUM(D160:D162)</f>
        <v>129937.88</v>
      </c>
      <c r="E159" s="51">
        <f t="shared" si="38"/>
        <v>147346.60999999999</v>
      </c>
      <c r="F159" s="52">
        <f t="shared" si="31"/>
        <v>113.39773282433111</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129925.08</v>
      </c>
      <c r="E161" s="242">
        <v>147335.4</v>
      </c>
      <c r="F161" s="52">
        <f t="shared" si="31"/>
        <v>113.40027652859632</v>
      </c>
    </row>
    <row r="162" spans="1:6" ht="12.75" customHeight="1" x14ac:dyDescent="0.2">
      <c r="A162" s="53">
        <v>3133</v>
      </c>
      <c r="B162" s="85" t="s">
        <v>366</v>
      </c>
      <c r="C162" s="50" t="s">
        <v>367</v>
      </c>
      <c r="D162" s="242">
        <v>12.8</v>
      </c>
      <c r="E162" s="242">
        <v>11.21</v>
      </c>
      <c r="F162" s="52">
        <f t="shared" si="31"/>
        <v>87.578125</v>
      </c>
    </row>
    <row r="163" spans="1:6" ht="12.75" customHeight="1" x14ac:dyDescent="0.2">
      <c r="A163" s="53">
        <v>32</v>
      </c>
      <c r="B163" s="85" t="s">
        <v>368</v>
      </c>
      <c r="C163" s="50" t="s">
        <v>369</v>
      </c>
      <c r="D163" s="51">
        <f t="shared" ref="D163:E163" si="39">D164+D169+D177+D187+D188</f>
        <v>222111.97999999998</v>
      </c>
      <c r="E163" s="51">
        <f t="shared" si="39"/>
        <v>190315.21000000002</v>
      </c>
      <c r="F163" s="52">
        <f t="shared" si="31"/>
        <v>85.684351650010072</v>
      </c>
    </row>
    <row r="164" spans="1:6" ht="12.75" customHeight="1" x14ac:dyDescent="0.2">
      <c r="A164" s="53">
        <v>321</v>
      </c>
      <c r="B164" s="85" t="s">
        <v>370</v>
      </c>
      <c r="C164" s="50" t="s">
        <v>371</v>
      </c>
      <c r="D164" s="51">
        <f t="shared" ref="D164:E164" si="40">SUM(D165:D168)</f>
        <v>84949.34</v>
      </c>
      <c r="E164" s="51">
        <f t="shared" si="40"/>
        <v>34532.730000000003</v>
      </c>
      <c r="F164" s="52">
        <f t="shared" si="31"/>
        <v>40.650969154086432</v>
      </c>
    </row>
    <row r="165" spans="1:6" ht="12.75" customHeight="1" x14ac:dyDescent="0.2">
      <c r="A165" s="53">
        <v>3211</v>
      </c>
      <c r="B165" s="85" t="s">
        <v>372</v>
      </c>
      <c r="C165" s="50" t="s">
        <v>373</v>
      </c>
      <c r="D165" s="242">
        <v>7215.01</v>
      </c>
      <c r="E165" s="242">
        <v>8619.9500000000007</v>
      </c>
      <c r="F165" s="52">
        <f t="shared" si="31"/>
        <v>119.47246088363011</v>
      </c>
    </row>
    <row r="166" spans="1:6" ht="12.75" customHeight="1" x14ac:dyDescent="0.2">
      <c r="A166" s="53">
        <v>3212</v>
      </c>
      <c r="B166" s="85" t="s">
        <v>374</v>
      </c>
      <c r="C166" s="50" t="s">
        <v>375</v>
      </c>
      <c r="D166" s="242">
        <v>24814.49</v>
      </c>
      <c r="E166" s="242">
        <v>24662.87</v>
      </c>
      <c r="F166" s="52">
        <f t="shared" si="31"/>
        <v>99.38898603195149</v>
      </c>
    </row>
    <row r="167" spans="1:6" ht="12.75" customHeight="1" x14ac:dyDescent="0.2">
      <c r="A167" s="53">
        <v>3213</v>
      </c>
      <c r="B167" s="85" t="s">
        <v>376</v>
      </c>
      <c r="C167" s="50" t="s">
        <v>377</v>
      </c>
      <c r="D167" s="242">
        <v>52919.839999999997</v>
      </c>
      <c r="E167" s="242">
        <v>1249.9100000000001</v>
      </c>
      <c r="F167" s="52">
        <f t="shared" si="31"/>
        <v>2.3618930064792338</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75531.81</v>
      </c>
      <c r="E169" s="51">
        <f t="shared" si="41"/>
        <v>106555.44</v>
      </c>
      <c r="F169" s="52">
        <f t="shared" si="31"/>
        <v>141.07359535009158</v>
      </c>
    </row>
    <row r="170" spans="1:6" ht="12.75" customHeight="1" x14ac:dyDescent="0.2">
      <c r="A170" s="53">
        <v>3221</v>
      </c>
      <c r="B170" s="85" t="s">
        <v>382</v>
      </c>
      <c r="C170" s="50" t="s">
        <v>383</v>
      </c>
      <c r="D170" s="242">
        <v>12141.91</v>
      </c>
      <c r="E170" s="242">
        <v>9779.5300000000007</v>
      </c>
      <c r="F170" s="52">
        <f t="shared" si="31"/>
        <v>80.543588282238971</v>
      </c>
    </row>
    <row r="171" spans="1:6" ht="12.75" customHeight="1" x14ac:dyDescent="0.2">
      <c r="A171" s="53">
        <v>3222</v>
      </c>
      <c r="B171" s="85" t="s">
        <v>384</v>
      </c>
      <c r="C171" s="50" t="s">
        <v>385</v>
      </c>
      <c r="D171" s="242">
        <v>54906.18</v>
      </c>
      <c r="E171" s="242">
        <v>88195.34</v>
      </c>
      <c r="F171" s="52">
        <f t="shared" si="31"/>
        <v>160.62916779131237</v>
      </c>
    </row>
    <row r="172" spans="1:6" ht="12.75" customHeight="1" x14ac:dyDescent="0.2">
      <c r="A172" s="53">
        <v>3223</v>
      </c>
      <c r="B172" s="85" t="s">
        <v>386</v>
      </c>
      <c r="C172" s="50" t="s">
        <v>387</v>
      </c>
      <c r="D172" s="242">
        <v>7279.44</v>
      </c>
      <c r="E172" s="242">
        <v>8153.26</v>
      </c>
      <c r="F172" s="52">
        <f t="shared" si="31"/>
        <v>112.00394535843417</v>
      </c>
    </row>
    <row r="173" spans="1:6" ht="12.75" customHeight="1" x14ac:dyDescent="0.2">
      <c r="A173" s="53">
        <v>3224</v>
      </c>
      <c r="B173" s="85" t="s">
        <v>388</v>
      </c>
      <c r="C173" s="50" t="s">
        <v>389</v>
      </c>
      <c r="D173" s="242">
        <v>473.17</v>
      </c>
      <c r="E173" s="242">
        <v>225.32</v>
      </c>
      <c r="F173" s="52">
        <f t="shared" si="31"/>
        <v>47.619248895745713</v>
      </c>
    </row>
    <row r="174" spans="1:6" ht="12.75" customHeight="1" x14ac:dyDescent="0.2">
      <c r="A174" s="53">
        <v>3225</v>
      </c>
      <c r="B174" s="85" t="s">
        <v>390</v>
      </c>
      <c r="C174" s="50" t="s">
        <v>391</v>
      </c>
      <c r="D174" s="242">
        <v>691.29</v>
      </c>
      <c r="E174" s="242">
        <v>201.99</v>
      </c>
      <c r="F174" s="52">
        <f t="shared" si="31"/>
        <v>29.219285683287772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39.82</v>
      </c>
      <c r="E176" s="242"/>
      <c r="F176" s="52">
        <f t="shared" si="31"/>
        <v>0</v>
      </c>
    </row>
    <row r="177" spans="1:6" ht="12.75" customHeight="1" x14ac:dyDescent="0.2">
      <c r="A177" s="53">
        <v>323</v>
      </c>
      <c r="B177" s="85" t="s">
        <v>396</v>
      </c>
      <c r="C177" s="50" t="s">
        <v>397</v>
      </c>
      <c r="D177" s="51">
        <f t="shared" ref="D177:E177" si="42">SUM(D178:D186)</f>
        <v>49088.72</v>
      </c>
      <c r="E177" s="51">
        <f t="shared" si="42"/>
        <v>37840.46</v>
      </c>
      <c r="F177" s="52">
        <f t="shared" si="31"/>
        <v>77.085855976688734</v>
      </c>
    </row>
    <row r="178" spans="1:6" ht="12.75" customHeight="1" x14ac:dyDescent="0.2">
      <c r="A178" s="53">
        <v>3231</v>
      </c>
      <c r="B178" s="85" t="s">
        <v>398</v>
      </c>
      <c r="C178" s="50" t="s">
        <v>399</v>
      </c>
      <c r="D178" s="242">
        <v>5126.8900000000003</v>
      </c>
      <c r="E178" s="242">
        <v>7293.8</v>
      </c>
      <c r="F178" s="52">
        <f t="shared" si="31"/>
        <v>142.26558400901911</v>
      </c>
    </row>
    <row r="179" spans="1:6" ht="12.75" customHeight="1" x14ac:dyDescent="0.2">
      <c r="A179" s="53">
        <v>3232</v>
      </c>
      <c r="B179" s="85" t="s">
        <v>400</v>
      </c>
      <c r="C179" s="50" t="s">
        <v>401</v>
      </c>
      <c r="D179" s="242">
        <v>5774.25</v>
      </c>
      <c r="E179" s="242">
        <v>4135.84</v>
      </c>
      <c r="F179" s="52">
        <f t="shared" si="31"/>
        <v>71.625579079534134</v>
      </c>
    </row>
    <row r="180" spans="1:6" ht="12.75" customHeight="1" x14ac:dyDescent="0.2">
      <c r="A180" s="53">
        <v>3233</v>
      </c>
      <c r="B180" s="85" t="s">
        <v>402</v>
      </c>
      <c r="C180" s="50" t="s">
        <v>403</v>
      </c>
      <c r="D180" s="242">
        <v>813.46</v>
      </c>
      <c r="E180" s="242">
        <v>254.88</v>
      </c>
      <c r="F180" s="52">
        <f t="shared" si="31"/>
        <v>31.332825215745086</v>
      </c>
    </row>
    <row r="181" spans="1:6" ht="12.75" customHeight="1" x14ac:dyDescent="0.2">
      <c r="A181" s="53">
        <v>3234</v>
      </c>
      <c r="B181" s="85" t="s">
        <v>404</v>
      </c>
      <c r="C181" s="50" t="s">
        <v>405</v>
      </c>
      <c r="D181" s="242">
        <v>6537.86</v>
      </c>
      <c r="E181" s="242">
        <v>3806.34</v>
      </c>
      <c r="F181" s="52">
        <f t="shared" si="31"/>
        <v>58.219968001762048</v>
      </c>
    </row>
    <row r="182" spans="1:6" ht="12.75" customHeight="1" x14ac:dyDescent="0.2">
      <c r="A182" s="53">
        <v>3235</v>
      </c>
      <c r="B182" s="85" t="s">
        <v>406</v>
      </c>
      <c r="C182" s="50" t="s">
        <v>407</v>
      </c>
      <c r="D182" s="242">
        <v>2166.06</v>
      </c>
      <c r="E182" s="242">
        <v>1433.4</v>
      </c>
      <c r="F182" s="52">
        <f t="shared" si="31"/>
        <v>66.175452203540075</v>
      </c>
    </row>
    <row r="183" spans="1:6" ht="12.75" customHeight="1" x14ac:dyDescent="0.2">
      <c r="A183" s="53">
        <v>3236</v>
      </c>
      <c r="B183" s="85" t="s">
        <v>408</v>
      </c>
      <c r="C183" s="50" t="s">
        <v>409</v>
      </c>
      <c r="D183" s="242">
        <v>3342.96</v>
      </c>
      <c r="E183" s="242">
        <v>2075.4699999999998</v>
      </c>
      <c r="F183" s="52">
        <f t="shared" si="31"/>
        <v>62.084799100198616</v>
      </c>
    </row>
    <row r="184" spans="1:6" ht="12.75" customHeight="1" x14ac:dyDescent="0.2">
      <c r="A184" s="53">
        <v>3237</v>
      </c>
      <c r="B184" s="85" t="s">
        <v>410</v>
      </c>
      <c r="C184" s="50" t="s">
        <v>411</v>
      </c>
      <c r="D184" s="242">
        <v>21729.11</v>
      </c>
      <c r="E184" s="242">
        <v>15570.8</v>
      </c>
      <c r="F184" s="52">
        <f t="shared" si="31"/>
        <v>71.658710365956082</v>
      </c>
    </row>
    <row r="185" spans="1:6" ht="12.75" customHeight="1" x14ac:dyDescent="0.2">
      <c r="A185" s="53">
        <v>3238</v>
      </c>
      <c r="B185" s="85" t="s">
        <v>412</v>
      </c>
      <c r="C185" s="50" t="s">
        <v>413</v>
      </c>
      <c r="D185" s="242">
        <v>1897.94</v>
      </c>
      <c r="E185" s="242">
        <v>1964.4</v>
      </c>
      <c r="F185" s="52">
        <f t="shared" si="31"/>
        <v>103.5016913074175</v>
      </c>
    </row>
    <row r="186" spans="1:6" ht="12.75" customHeight="1" x14ac:dyDescent="0.2">
      <c r="A186" s="53">
        <v>3239</v>
      </c>
      <c r="B186" s="85" t="s">
        <v>414</v>
      </c>
      <c r="C186" s="50" t="s">
        <v>415</v>
      </c>
      <c r="D186" s="242">
        <v>1700.19</v>
      </c>
      <c r="E186" s="242">
        <v>1305.53</v>
      </c>
      <c r="F186" s="52">
        <f t="shared" si="31"/>
        <v>76.787300242914029</v>
      </c>
    </row>
    <row r="187" spans="1:6" ht="12.75" customHeight="1" x14ac:dyDescent="0.2">
      <c r="A187" s="53">
        <v>324</v>
      </c>
      <c r="B187" s="85" t="s">
        <v>416</v>
      </c>
      <c r="C187" s="50" t="s">
        <v>417</v>
      </c>
      <c r="D187" s="242">
        <v>1944.84</v>
      </c>
      <c r="E187" s="242"/>
      <c r="F187" s="52">
        <f t="shared" si="31"/>
        <v>0</v>
      </c>
    </row>
    <row r="188" spans="1:6" ht="12.75" customHeight="1" x14ac:dyDescent="0.2">
      <c r="A188" s="53">
        <v>329</v>
      </c>
      <c r="B188" s="85" t="s">
        <v>418</v>
      </c>
      <c r="C188" s="50" t="s">
        <v>419</v>
      </c>
      <c r="D188" s="51">
        <f t="shared" ref="D188:E188" si="43">SUM(D189:D195)</f>
        <v>10597.27</v>
      </c>
      <c r="E188" s="51">
        <f t="shared" si="43"/>
        <v>11386.580000000002</v>
      </c>
      <c r="F188" s="52">
        <f t="shared" si="31"/>
        <v>107.44823902759863</v>
      </c>
    </row>
    <row r="189" spans="1:6" ht="12.75" customHeight="1" x14ac:dyDescent="0.2">
      <c r="A189" s="53">
        <v>3291</v>
      </c>
      <c r="B189" s="232" t="s">
        <v>420</v>
      </c>
      <c r="C189" s="50" t="s">
        <v>421</v>
      </c>
      <c r="D189" s="242">
        <v>7144.01</v>
      </c>
      <c r="E189" s="242">
        <v>3941.92</v>
      </c>
      <c r="F189" s="52">
        <f t="shared" si="31"/>
        <v>55.177974274952021</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114.54</v>
      </c>
      <c r="E191" s="242">
        <v>28.27</v>
      </c>
      <c r="F191" s="52">
        <f t="shared" si="31"/>
        <v>24.68133403177929</v>
      </c>
    </row>
    <row r="192" spans="1:6" ht="12.75" customHeight="1" x14ac:dyDescent="0.2">
      <c r="A192" s="53">
        <v>3294</v>
      </c>
      <c r="B192" s="85" t="s">
        <v>426</v>
      </c>
      <c r="C192" s="50" t="s">
        <v>427</v>
      </c>
      <c r="D192" s="242">
        <v>159.27000000000001</v>
      </c>
      <c r="E192" s="242">
        <v>108.09</v>
      </c>
      <c r="F192" s="52">
        <f t="shared" si="31"/>
        <v>67.865888114522505</v>
      </c>
    </row>
    <row r="193" spans="1:6" ht="12.75" customHeight="1" x14ac:dyDescent="0.2">
      <c r="A193" s="53">
        <v>3295</v>
      </c>
      <c r="B193" s="85" t="s">
        <v>428</v>
      </c>
      <c r="C193" s="50" t="s">
        <v>429</v>
      </c>
      <c r="D193" s="242">
        <v>2578.4699999999998</v>
      </c>
      <c r="E193" s="242">
        <v>3065.15</v>
      </c>
      <c r="F193" s="52">
        <f t="shared" si="31"/>
        <v>118.87475906254485</v>
      </c>
    </row>
    <row r="194" spans="1:6" ht="12.75" customHeight="1" x14ac:dyDescent="0.2">
      <c r="A194" s="53" t="s">
        <v>430</v>
      </c>
      <c r="B194" s="85" t="s">
        <v>431</v>
      </c>
      <c r="C194" s="50" t="s">
        <v>430</v>
      </c>
      <c r="D194" s="242">
        <v>423.05</v>
      </c>
      <c r="E194" s="242">
        <v>466.6</v>
      </c>
      <c r="F194" s="52">
        <f t="shared" si="31"/>
        <v>110.29429145491076</v>
      </c>
    </row>
    <row r="195" spans="1:6" ht="12.75" customHeight="1" x14ac:dyDescent="0.2">
      <c r="A195" s="53">
        <v>3299</v>
      </c>
      <c r="B195" s="85" t="s">
        <v>432</v>
      </c>
      <c r="C195" s="50" t="s">
        <v>433</v>
      </c>
      <c r="D195" s="242">
        <v>177.93</v>
      </c>
      <c r="E195" s="242">
        <v>3776.55</v>
      </c>
      <c r="F195" s="52">
        <f t="shared" si="31"/>
        <v>2122.4919912325072</v>
      </c>
    </row>
    <row r="196" spans="1:6" ht="12.75" customHeight="1" x14ac:dyDescent="0.2">
      <c r="A196" s="53">
        <v>34</v>
      </c>
      <c r="B196" s="232" t="s">
        <v>434</v>
      </c>
      <c r="C196" s="50" t="s">
        <v>435</v>
      </c>
      <c r="D196" s="51">
        <f t="shared" ref="D196:E196" si="44">D197+D202+D210</f>
        <v>1504.29</v>
      </c>
      <c r="E196" s="51">
        <f t="shared" si="44"/>
        <v>1740.2399999999998</v>
      </c>
      <c r="F196" s="52">
        <f t="shared" si="31"/>
        <v>115.6851404981752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1504.29</v>
      </c>
      <c r="E210" s="51">
        <f t="shared" si="47"/>
        <v>1740.2399999999998</v>
      </c>
      <c r="F210" s="52">
        <f t="shared" si="31"/>
        <v>115.6851404981752</v>
      </c>
    </row>
    <row r="211" spans="1:6" ht="12.75" customHeight="1" x14ac:dyDescent="0.2">
      <c r="A211" s="53">
        <v>3431</v>
      </c>
      <c r="B211" s="232" t="s">
        <v>464</v>
      </c>
      <c r="C211" s="50" t="s">
        <v>465</v>
      </c>
      <c r="D211" s="242">
        <v>1171.5999999999999</v>
      </c>
      <c r="E211" s="242">
        <v>1383.62</v>
      </c>
      <c r="F211" s="52">
        <f t="shared" si="31"/>
        <v>118.09662000682827</v>
      </c>
    </row>
    <row r="212" spans="1:6" ht="12.75" customHeight="1" x14ac:dyDescent="0.2">
      <c r="A212" s="53">
        <v>3432</v>
      </c>
      <c r="B212" s="85" t="s">
        <v>466</v>
      </c>
      <c r="C212" s="50" t="s">
        <v>467</v>
      </c>
      <c r="D212" s="242">
        <v>42.94</v>
      </c>
      <c r="E212" s="242"/>
      <c r="F212" s="52">
        <f t="shared" si="31"/>
        <v>0</v>
      </c>
    </row>
    <row r="213" spans="1:6" ht="12.75" customHeight="1" x14ac:dyDescent="0.2">
      <c r="A213" s="53">
        <v>3433</v>
      </c>
      <c r="B213" s="85" t="s">
        <v>468</v>
      </c>
      <c r="C213" s="50" t="s">
        <v>469</v>
      </c>
      <c r="D213" s="242">
        <v>289.75</v>
      </c>
      <c r="E213" s="242">
        <v>356.62</v>
      </c>
      <c r="F213" s="52">
        <f t="shared" si="31"/>
        <v>123.07851596203625</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9537.75</v>
      </c>
      <c r="E252" s="51">
        <f t="shared" si="63"/>
        <v>37551.9</v>
      </c>
      <c r="F252" s="52">
        <f t="shared" ref="F252:F258" si="64">IF(D252&lt;&gt;0,IF(E252/D252&gt;=100,"&gt;&gt;100",E252/D252*100),"-")</f>
        <v>393.71864433435564</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9537.75</v>
      </c>
      <c r="E259" s="51">
        <f t="shared" si="66"/>
        <v>37551.9</v>
      </c>
      <c r="F259" s="52">
        <f t="shared" ref="F259:F262" si="67">IF(D259&lt;&gt;0,IF(E259/D259&gt;=100,"&gt;&gt;100",E259/D259*100),"-")</f>
        <v>393.71864433435564</v>
      </c>
    </row>
    <row r="260" spans="1:6" ht="12.75" customHeight="1" x14ac:dyDescent="0.2">
      <c r="A260" s="53">
        <v>3721</v>
      </c>
      <c r="B260" s="85" t="s">
        <v>558</v>
      </c>
      <c r="C260" s="50" t="s">
        <v>559</v>
      </c>
      <c r="D260" s="242">
        <v>2682.14</v>
      </c>
      <c r="E260" s="242">
        <v>2196.4</v>
      </c>
      <c r="F260" s="52">
        <f t="shared" si="67"/>
        <v>81.889834236840741</v>
      </c>
    </row>
    <row r="261" spans="1:6" ht="12.75" customHeight="1" x14ac:dyDescent="0.2">
      <c r="A261" s="53">
        <v>3722</v>
      </c>
      <c r="B261" s="85" t="s">
        <v>560</v>
      </c>
      <c r="C261" s="50" t="s">
        <v>561</v>
      </c>
      <c r="D261" s="242">
        <v>6855.61</v>
      </c>
      <c r="E261" s="242">
        <v>35355.5</v>
      </c>
      <c r="F261" s="52">
        <f t="shared" si="67"/>
        <v>515.71632575365288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779.25</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779.25</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779.25</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1202501.75</v>
      </c>
      <c r="E289" s="51">
        <f t="shared" si="79"/>
        <v>1320903.3199999998</v>
      </c>
      <c r="F289" s="52">
        <f t="shared" si="76"/>
        <v>109.84627007819321</v>
      </c>
    </row>
    <row r="290" spans="1:6" ht="12.75" customHeight="1" x14ac:dyDescent="0.2">
      <c r="A290" s="53" t="s">
        <v>607</v>
      </c>
      <c r="B290" s="85" t="s">
        <v>618</v>
      </c>
      <c r="C290" s="50" t="s">
        <v>619</v>
      </c>
      <c r="D290" s="51">
        <f>IF(D6&gt;=D289,D6-D289,0)</f>
        <v>0</v>
      </c>
      <c r="E290" s="51">
        <f>IF(E6&gt;=E289,E6-E289,0)</f>
        <v>42556.620000000112</v>
      </c>
      <c r="F290" s="52" t="str">
        <f t="shared" si="76"/>
        <v>-</v>
      </c>
    </row>
    <row r="291" spans="1:6" ht="12.75" customHeight="1" x14ac:dyDescent="0.2">
      <c r="A291" s="53" t="s">
        <v>607</v>
      </c>
      <c r="B291" s="85" t="s">
        <v>620</v>
      </c>
      <c r="C291" s="50" t="s">
        <v>621</v>
      </c>
      <c r="D291" s="51">
        <f>IF(D289&gt;=D6,D289-D6,0)</f>
        <v>50364.29000000027</v>
      </c>
      <c r="E291" s="51">
        <f>IF(E289&gt;=E6,E289-E6,0)</f>
        <v>0</v>
      </c>
      <c r="F291" s="52">
        <f t="shared" si="76"/>
        <v>0</v>
      </c>
    </row>
    <row r="292" spans="1:6" ht="12.75" customHeight="1" x14ac:dyDescent="0.2">
      <c r="A292" s="53">
        <v>92211</v>
      </c>
      <c r="B292" s="85" t="s">
        <v>622</v>
      </c>
      <c r="C292" s="50" t="s">
        <v>623</v>
      </c>
      <c r="D292" s="242">
        <v>326925.3</v>
      </c>
      <c r="E292" s="242">
        <v>259488.63</v>
      </c>
      <c r="F292" s="52">
        <f t="shared" si="76"/>
        <v>79.37245297320213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11154.21</v>
      </c>
      <c r="E294" s="242">
        <v>2405.86</v>
      </c>
      <c r="F294" s="52">
        <f t="shared" si="76"/>
        <v>21.569075712219874</v>
      </c>
    </row>
    <row r="295" spans="1:6" ht="24" x14ac:dyDescent="0.2">
      <c r="A295" s="53">
        <v>9661</v>
      </c>
      <c r="B295" s="85" t="s">
        <v>628</v>
      </c>
      <c r="C295" s="50" t="s">
        <v>629</v>
      </c>
      <c r="D295" s="242">
        <v>0</v>
      </c>
      <c r="E295" s="242">
        <v>317.49</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24299.09</v>
      </c>
      <c r="E350" s="51">
        <f t="shared" si="95"/>
        <v>25148.61</v>
      </c>
      <c r="F350" s="52">
        <f t="shared" si="81"/>
        <v>103.49609800202396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24299.09</v>
      </c>
      <c r="E363" s="51">
        <f t="shared" si="99"/>
        <v>25148.61</v>
      </c>
      <c r="F363" s="52">
        <f t="shared" si="81"/>
        <v>103.49609800202396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10374.290000000001</v>
      </c>
      <c r="E369" s="51">
        <f t="shared" si="101"/>
        <v>14789.43</v>
      </c>
      <c r="F369" s="52">
        <f t="shared" si="81"/>
        <v>142.55847870071108</v>
      </c>
    </row>
    <row r="370" spans="1:6" ht="12.75" customHeight="1" x14ac:dyDescent="0.2">
      <c r="A370" s="53">
        <v>4221</v>
      </c>
      <c r="B370" s="85" t="s">
        <v>673</v>
      </c>
      <c r="C370" s="50" t="s">
        <v>765</v>
      </c>
      <c r="D370" s="242">
        <v>2252.5500000000002</v>
      </c>
      <c r="E370" s="242">
        <v>5140.21</v>
      </c>
      <c r="F370" s="52">
        <f t="shared" si="81"/>
        <v>228.19515660029742</v>
      </c>
    </row>
    <row r="371" spans="1:6" ht="12.75" customHeight="1" x14ac:dyDescent="0.2">
      <c r="A371" s="53">
        <v>4222</v>
      </c>
      <c r="B371" s="85" t="s">
        <v>766</v>
      </c>
      <c r="C371" s="50" t="s">
        <v>767</v>
      </c>
      <c r="D371" s="242">
        <v>4733.8500000000004</v>
      </c>
      <c r="E371" s="242"/>
      <c r="F371" s="52">
        <f t="shared" si="81"/>
        <v>0</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563.80999999999995</v>
      </c>
      <c r="E375" s="242"/>
      <c r="F375" s="52">
        <f t="shared" si="81"/>
        <v>0</v>
      </c>
    </row>
    <row r="376" spans="1:6" ht="12.75" customHeight="1" x14ac:dyDescent="0.2">
      <c r="A376" s="53">
        <v>4227</v>
      </c>
      <c r="B376" s="232" t="s">
        <v>685</v>
      </c>
      <c r="C376" s="50" t="s">
        <v>772</v>
      </c>
      <c r="D376" s="242">
        <v>2824.08</v>
      </c>
      <c r="E376" s="242">
        <v>9649.2199999999993</v>
      </c>
      <c r="F376" s="52">
        <f t="shared" si="81"/>
        <v>341.6765813999603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13924.8</v>
      </c>
      <c r="E383" s="51">
        <f t="shared" si="103"/>
        <v>10359.18</v>
      </c>
      <c r="F383" s="52">
        <f t="shared" si="81"/>
        <v>74.393743536711483</v>
      </c>
    </row>
    <row r="384" spans="1:6" ht="12.75" customHeight="1" x14ac:dyDescent="0.2">
      <c r="A384" s="53">
        <v>4241</v>
      </c>
      <c r="B384" s="85" t="s">
        <v>782</v>
      </c>
      <c r="C384" s="50" t="s">
        <v>783</v>
      </c>
      <c r="D384" s="242">
        <v>13924.8</v>
      </c>
      <c r="E384" s="242">
        <v>10359.18</v>
      </c>
      <c r="F384" s="52">
        <f t="shared" si="81"/>
        <v>74.393743536711483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24299.09</v>
      </c>
      <c r="E408" s="51">
        <f t="shared" si="111"/>
        <v>25148.61</v>
      </c>
      <c r="F408" s="52">
        <f t="shared" si="81"/>
        <v>103.49609800202396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250809.1</v>
      </c>
      <c r="E410" s="242">
        <v>258035.23</v>
      </c>
      <c r="F410" s="52">
        <f t="shared" si="81"/>
        <v>102.88112751889784</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1152137.4599999997</v>
      </c>
      <c r="E412" s="51">
        <f>E6+E298</f>
        <v>1363459.94</v>
      </c>
      <c r="F412" s="52">
        <f t="shared" si="81"/>
        <v>118.34177668348708</v>
      </c>
    </row>
    <row r="413" spans="1:6" ht="12.75" customHeight="1" x14ac:dyDescent="0.2">
      <c r="A413" s="53" t="s">
        <v>607</v>
      </c>
      <c r="B413" s="85" t="s">
        <v>830</v>
      </c>
      <c r="C413" s="50" t="s">
        <v>831</v>
      </c>
      <c r="D413" s="51">
        <f t="shared" ref="D413:E413" si="112">D289+D350</f>
        <v>1226800.8400000001</v>
      </c>
      <c r="E413" s="51">
        <f t="shared" si="112"/>
        <v>1346051.93</v>
      </c>
      <c r="F413" s="52">
        <f t="shared" si="81"/>
        <v>109.72049301824735</v>
      </c>
    </row>
    <row r="414" spans="1:6" ht="12.75" customHeight="1" x14ac:dyDescent="0.2">
      <c r="A414" s="53" t="s">
        <v>607</v>
      </c>
      <c r="B414" s="85" t="s">
        <v>832</v>
      </c>
      <c r="C414" s="50" t="s">
        <v>833</v>
      </c>
      <c r="D414" s="51">
        <f t="shared" ref="D414:E414" si="113">IF(D412&gt;=D413,D412-D413,0)</f>
        <v>0</v>
      </c>
      <c r="E414" s="51">
        <f t="shared" si="113"/>
        <v>17408.010000000009</v>
      </c>
      <c r="F414" s="52" t="str">
        <f t="shared" si="81"/>
        <v>-</v>
      </c>
    </row>
    <row r="415" spans="1:6" ht="12.75" customHeight="1" x14ac:dyDescent="0.2">
      <c r="A415" s="53" t="s">
        <v>607</v>
      </c>
      <c r="B415" s="85" t="s">
        <v>834</v>
      </c>
      <c r="C415" s="50" t="s">
        <v>835</v>
      </c>
      <c r="D415" s="51">
        <f t="shared" ref="D415:E415" si="114">IF(D413&gt;=D412,D413-D412,0)</f>
        <v>74663.380000000354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76116.199999999983</v>
      </c>
      <c r="E416" s="51">
        <f t="shared" si="115"/>
        <v>1453.3999999999942</v>
      </c>
      <c r="F416" s="52">
        <f t="shared" si="81"/>
        <v>1.909448974068588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11154.21</v>
      </c>
      <c r="E418" s="62">
        <f t="shared" si="117"/>
        <v>2405.86</v>
      </c>
      <c r="F418" s="57">
        <f t="shared" si="81"/>
        <v>21.569075712219874</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1152137.4599999997</v>
      </c>
      <c r="E639" s="51">
        <f t="shared" si="180"/>
        <v>1363459.94</v>
      </c>
      <c r="F639" s="52">
        <f t="shared" si="119"/>
        <v>118.34177668348708</v>
      </c>
    </row>
    <row r="640" spans="1:6" ht="12.75" customHeight="1" x14ac:dyDescent="0.2">
      <c r="A640" s="53" t="s">
        <v>607</v>
      </c>
      <c r="B640" s="85" t="s">
        <v>1276</v>
      </c>
      <c r="C640" s="50" t="s">
        <v>1277</v>
      </c>
      <c r="D640" s="51">
        <f t="shared" ref="D640:E640" si="181">D413+D528</f>
        <v>1226800.8400000001</v>
      </c>
      <c r="E640" s="51">
        <f t="shared" si="181"/>
        <v>1346051.93</v>
      </c>
      <c r="F640" s="52">
        <f t="shared" si="119"/>
        <v>109.72049301824735</v>
      </c>
    </row>
    <row r="641" spans="1:6" ht="12.75" customHeight="1" x14ac:dyDescent="0.2">
      <c r="A641" s="53" t="s">
        <v>607</v>
      </c>
      <c r="B641" s="85" t="s">
        <v>1278</v>
      </c>
      <c r="C641" s="50" t="s">
        <v>1279</v>
      </c>
      <c r="D641" s="51">
        <f t="shared" ref="D641:E641" si="182">IF(D639&gt;=D640,D639-D640,0)</f>
        <v>0</v>
      </c>
      <c r="E641" s="51">
        <f t="shared" si="182"/>
        <v>17408.010000000009</v>
      </c>
      <c r="F641" s="52" t="str">
        <f t="shared" si="119"/>
        <v>-</v>
      </c>
    </row>
    <row r="642" spans="1:6" ht="12.75" customHeight="1" x14ac:dyDescent="0.2">
      <c r="A642" s="53" t="s">
        <v>607</v>
      </c>
      <c r="B642" s="85" t="s">
        <v>1280</v>
      </c>
      <c r="C642" s="50" t="s">
        <v>1281</v>
      </c>
      <c r="D642" s="51">
        <f t="shared" ref="D642:E642" si="183">IF(D640&gt;=D639,D640-D639,0)</f>
        <v>74663.380000000354</v>
      </c>
      <c r="E642" s="51">
        <f t="shared" si="183"/>
        <v>0</v>
      </c>
      <c r="F642" s="52">
        <f t="shared" si="119"/>
        <v>0</v>
      </c>
    </row>
    <row r="643" spans="1:6" ht="24" x14ac:dyDescent="0.2">
      <c r="A643" s="60" t="s">
        <v>1282</v>
      </c>
      <c r="B643" s="85" t="s">
        <v>1283</v>
      </c>
      <c r="C643" s="61" t="s">
        <v>1282</v>
      </c>
      <c r="D643" s="51">
        <f t="shared" ref="D643:E643" si="184">IF(D416-D417+D637-D638&gt;=0,D416-D417+D637-D638,0)</f>
        <v>76116.199999999983</v>
      </c>
      <c r="E643" s="51">
        <f t="shared" si="184"/>
        <v>1453.3999999999942</v>
      </c>
      <c r="F643" s="52">
        <f t="shared" si="119"/>
        <v>1.909448974068588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1452.8199999996286</v>
      </c>
      <c r="E645" s="51">
        <f t="shared" si="186"/>
        <v>18861.410000000003</v>
      </c>
      <c r="F645" s="52">
        <f t="shared" si="119"/>
        <v>1298.2620007987794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85202.38</v>
      </c>
      <c r="E647" s="243">
        <v>98076.51</v>
      </c>
      <c r="F647" s="57">
        <f t="shared" si="119"/>
        <v>115.11005913215099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86946.89</v>
      </c>
      <c r="E649" s="242">
        <v>37308.82</v>
      </c>
      <c r="F649" s="52">
        <f t="shared" ref="F649:F724" si="188">IF(D649&lt;&gt;0,IF(E649/D649&gt;=100,"&gt;&gt;100",E649/D649*100),"-")</f>
        <v>42.909895914620982</v>
      </c>
    </row>
    <row r="650" spans="1:6" ht="12.75" customHeight="1" x14ac:dyDescent="0.2">
      <c r="A650" s="53" t="s">
        <v>1295</v>
      </c>
      <c r="B650" s="85" t="s">
        <v>1296</v>
      </c>
      <c r="C650" s="50" t="s">
        <v>1295</v>
      </c>
      <c r="D650" s="242">
        <v>348889.8</v>
      </c>
      <c r="E650" s="242">
        <v>473509.36</v>
      </c>
      <c r="F650" s="52">
        <f t="shared" si="188"/>
        <v>135.71888888697808</v>
      </c>
    </row>
    <row r="651" spans="1:6" ht="12.75" customHeight="1" x14ac:dyDescent="0.2">
      <c r="A651" s="53" t="s">
        <v>1297</v>
      </c>
      <c r="B651" s="85" t="s">
        <v>1298</v>
      </c>
      <c r="C651" s="50" t="s">
        <v>1297</v>
      </c>
      <c r="D651" s="242">
        <v>398527.87</v>
      </c>
      <c r="E651" s="242">
        <v>450395.49</v>
      </c>
      <c r="F651" s="52">
        <f t="shared" si="188"/>
        <v>113.01480370745465</v>
      </c>
    </row>
    <row r="652" spans="1:6" ht="24" x14ac:dyDescent="0.2">
      <c r="A652" s="53">
        <v>11</v>
      </c>
      <c r="B652" s="85" t="s">
        <v>1299</v>
      </c>
      <c r="C652" s="50" t="s">
        <v>1300</v>
      </c>
      <c r="D652" s="51">
        <f t="shared" ref="D652:E652" si="189">+D649+D650-D651</f>
        <v>37308.820000000007</v>
      </c>
      <c r="E652" s="51">
        <f t="shared" si="189"/>
        <v>60422.69</v>
      </c>
      <c r="F652" s="52">
        <f t="shared" si="188"/>
        <v>161.95283045671235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60</v>
      </c>
      <c r="E654" s="262">
        <v>60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60</v>
      </c>
      <c r="E656" s="262">
        <v>60</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813648.08</v>
      </c>
      <c r="E675" s="242">
        <v>962973.33</v>
      </c>
      <c r="F675" s="52">
        <f t="shared" si="188"/>
        <v>118.35255974548605</v>
      </c>
    </row>
    <row r="676" spans="1:6" ht="24" x14ac:dyDescent="0.2">
      <c r="A676" s="53">
        <v>63613</v>
      </c>
      <c r="B676" s="232" t="s">
        <v>1348</v>
      </c>
      <c r="C676" s="50" t="s">
        <v>1349</v>
      </c>
      <c r="D676" s="242">
        <v>0</v>
      </c>
      <c r="E676" s="242">
        <v>3000</v>
      </c>
      <c r="F676" s="52" t="str">
        <f t="shared" si="188"/>
        <v>-</v>
      </c>
    </row>
    <row r="677" spans="1:6" ht="24" x14ac:dyDescent="0.2">
      <c r="A677" s="53">
        <v>63622</v>
      </c>
      <c r="B677" s="232" t="s">
        <v>1350</v>
      </c>
      <c r="C677" s="50" t="s">
        <v>1351</v>
      </c>
      <c r="D677" s="242">
        <v>20222.2</v>
      </c>
      <c r="E677" s="242">
        <v>17518.7</v>
      </c>
      <c r="F677" s="52">
        <f t="shared" si="188"/>
        <v>86.631029264867323</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1175.73</v>
      </c>
      <c r="E694" s="242">
        <v>4800.3900000000003</v>
      </c>
      <c r="F694" s="52">
        <f t="shared" si="188"/>
        <v>408.29016866117229</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58824.1</v>
      </c>
      <c r="E710" s="242">
        <v>43280.89</v>
      </c>
      <c r="F710" s="52">
        <f t="shared" si="188"/>
        <v>73.576799305046748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530.89</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4437.12</v>
      </c>
      <c r="E716" s="242"/>
      <c r="F716" s="52">
        <f t="shared" si="188"/>
        <v>0</v>
      </c>
    </row>
    <row r="717" spans="1:6" ht="12.75" customHeight="1" x14ac:dyDescent="0.2">
      <c r="A717" s="53">
        <v>31215</v>
      </c>
      <c r="B717" s="85" t="s">
        <v>1412</v>
      </c>
      <c r="C717" s="50" t="s">
        <v>1413</v>
      </c>
      <c r="D717" s="242">
        <v>2454.6799999999998</v>
      </c>
      <c r="E717" s="242">
        <v>2349.87</v>
      </c>
      <c r="F717" s="52">
        <f t="shared" si="188"/>
        <v>95.730197011423073</v>
      </c>
    </row>
    <row r="718" spans="1:6" ht="12.75" customHeight="1" x14ac:dyDescent="0.2">
      <c r="A718" s="53">
        <v>32121</v>
      </c>
      <c r="B718" s="85" t="s">
        <v>1414</v>
      </c>
      <c r="C718" s="50" t="s">
        <v>1415</v>
      </c>
      <c r="D718" s="242">
        <v>24814.49</v>
      </c>
      <c r="E718" s="242">
        <v>24662.87</v>
      </c>
      <c r="F718" s="52">
        <f t="shared" si="188"/>
        <v>99.38898603195149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913.8</v>
      </c>
      <c r="E720" s="242">
        <v>1523.02</v>
      </c>
      <c r="F720" s="52">
        <f t="shared" si="188"/>
        <v>166.66885532939375</v>
      </c>
    </row>
    <row r="721" spans="1:6" ht="12.75" customHeight="1" x14ac:dyDescent="0.2">
      <c r="A721" s="53" t="s">
        <v>1420</v>
      </c>
      <c r="B721" s="85" t="s">
        <v>1421</v>
      </c>
      <c r="C721" s="50" t="s">
        <v>1420</v>
      </c>
      <c r="D721" s="242">
        <v>16143.4</v>
      </c>
      <c r="E721" s="242">
        <v>6350</v>
      </c>
      <c r="F721" s="52">
        <f t="shared" si="188"/>
        <v>39.334960417260305</v>
      </c>
    </row>
    <row r="722" spans="1:6" ht="12.75" customHeight="1" x14ac:dyDescent="0.2">
      <c r="A722" s="53" t="s">
        <v>1422</v>
      </c>
      <c r="B722" s="85" t="s">
        <v>1423</v>
      </c>
      <c r="C722" s="50" t="s">
        <v>1422</v>
      </c>
      <c r="D722" s="242">
        <v>553.20000000000005</v>
      </c>
      <c r="E722" s="242">
        <v>1822.24</v>
      </c>
      <c r="F722" s="52">
        <f t="shared" si="188"/>
        <v>329.39985538684016</v>
      </c>
    </row>
    <row r="723" spans="1:6" ht="12.75" customHeight="1" x14ac:dyDescent="0.2">
      <c r="A723" s="53" t="s">
        <v>1424</v>
      </c>
      <c r="B723" s="85" t="s">
        <v>1425</v>
      </c>
      <c r="C723" s="50" t="s">
        <v>1424</v>
      </c>
      <c r="D723" s="242">
        <v>2677.18</v>
      </c>
      <c r="E723" s="242">
        <v>3372.78</v>
      </c>
      <c r="F723" s="52">
        <f t="shared" si="188"/>
        <v>125.98256374244544</v>
      </c>
    </row>
    <row r="724" spans="1:6" ht="12.75" customHeight="1" x14ac:dyDescent="0.2">
      <c r="A724" s="53" t="s">
        <v>1426</v>
      </c>
      <c r="B724" s="85" t="s">
        <v>1427</v>
      </c>
      <c r="C724" s="50" t="s">
        <v>1426</v>
      </c>
      <c r="D724" s="242">
        <v>1700.19</v>
      </c>
      <c r="E724" s="242"/>
      <c r="F724" s="52">
        <f t="shared" si="188"/>
        <v>0</v>
      </c>
    </row>
    <row r="725" spans="1:6" ht="12.75" customHeight="1" x14ac:dyDescent="0.2">
      <c r="A725" s="53">
        <v>32911</v>
      </c>
      <c r="B725" s="85" t="s">
        <v>1428</v>
      </c>
      <c r="C725" s="50" t="s">
        <v>1429</v>
      </c>
      <c r="D725" s="242">
        <v>7144.01</v>
      </c>
      <c r="E725" s="242">
        <v>3941.92</v>
      </c>
      <c r="F725" s="52">
        <f t="shared" ref="F725:F979" si="190">IF(D725&lt;&gt;0,IF(E725/D725&gt;=100,"&gt;&gt;100",E725/D725*100),"-")</f>
        <v>55.177974274952021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1819.44</v>
      </c>
      <c r="E817" s="242">
        <v>2196.4</v>
      </c>
      <c r="F817" s="52">
        <f t="shared" si="190"/>
        <v>120.71846282372599</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862.7</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6855.61</v>
      </c>
      <c r="E828" s="242">
        <v>35355.5</v>
      </c>
      <c r="F828" s="52">
        <f t="shared" si="190"/>
        <v>515.71632575365288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4"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475608.45000000007</v>
      </c>
      <c r="E6" s="229">
        <f t="shared" si="0"/>
        <v>472154.33000000007</v>
      </c>
      <c r="F6" s="230">
        <f t="shared" ref="F6:F260" si="1">IF(D6&gt;0,IF(E6/D6&gt;=100,"&gt;&gt;100",E6/D6*100),"-")</f>
        <v>99.273747133803028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332735.25000000006</v>
      </c>
      <c r="E7" s="104">
        <f t="shared" si="2"/>
        <v>302338.72000000009</v>
      </c>
      <c r="F7" s="93">
        <f t="shared" si="1"/>
        <v>90.864649898079648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265.45</v>
      </c>
      <c r="E8" s="104">
        <f>E9+E10-E11</f>
        <v>265.45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174999.20000000004</v>
      </c>
      <c r="E12" s="104">
        <f t="shared" si="3"/>
        <v>144602.67000000004</v>
      </c>
      <c r="F12" s="93">
        <f t="shared" si="1"/>
        <v>82.630474882170887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140260.79000000004</v>
      </c>
      <c r="E13" s="104">
        <f t="shared" si="4"/>
        <v>127486.89000000001</v>
      </c>
      <c r="F13" s="93">
        <f t="shared" si="1"/>
        <v>90.892750568423281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1021913.13</v>
      </c>
      <c r="E15" s="247">
        <v>1021913.13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881652.34</v>
      </c>
      <c r="E18" s="247">
        <v>894426.24</v>
      </c>
      <c r="F18" s="93">
        <f t="shared" si="1"/>
        <v>101.44885908202774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32343.75</v>
      </c>
      <c r="E19" s="104">
        <f t="shared" si="5"/>
        <v>14395.630000000005</v>
      </c>
      <c r="F19" s="93">
        <f t="shared" si="1"/>
        <v>44.508228019323688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182556.37</v>
      </c>
      <c r="E20" s="247">
        <v>227672.15</v>
      </c>
      <c r="F20" s="93">
        <f t="shared" si="1"/>
        <v>124.71334196664843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10525.6</v>
      </c>
      <c r="E21" s="247">
        <v>10526.18</v>
      </c>
      <c r="F21" s="93">
        <f t="shared" si="1"/>
        <v>100.00551037470548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8311.9</v>
      </c>
      <c r="E23" s="247">
        <v>8311.9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2760.63</v>
      </c>
      <c r="E24" s="247">
        <v>2760.63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5138.1899999999996</v>
      </c>
      <c r="E25" s="247">
        <v>5138.1899999999996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29516.9</v>
      </c>
      <c r="E26" s="247">
        <v>39166.120000000003</v>
      </c>
      <c r="F26" s="93">
        <f t="shared" si="1"/>
        <v>132.69049256527617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206465.84</v>
      </c>
      <c r="E28" s="247">
        <v>279179.53999999998</v>
      </c>
      <c r="F28" s="93">
        <f t="shared" si="1"/>
        <v>135.21827145836812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2394.6600000000035</v>
      </c>
      <c r="E35" s="104">
        <f t="shared" si="7"/>
        <v>2720.1500000000087</v>
      </c>
      <c r="F35" s="93">
        <f t="shared" si="1"/>
        <v>113.59232625926039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91677.39</v>
      </c>
      <c r="E36" s="247">
        <v>102036.57</v>
      </c>
      <c r="F36" s="93">
        <f t="shared" si="1"/>
        <v>111.2996017884017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89282.73</v>
      </c>
      <c r="E40" s="247">
        <v>99316.42</v>
      </c>
      <c r="F40" s="93">
        <f t="shared" si="1"/>
        <v>111.23810842253592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30200.16</v>
      </c>
      <c r="E54" s="247">
        <v>30402.15</v>
      </c>
      <c r="F54" s="93">
        <f t="shared" si="1"/>
        <v>100.66883751609264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30200.16</v>
      </c>
      <c r="E55" s="247">
        <v>30402.15</v>
      </c>
      <c r="F55" s="93">
        <f t="shared" si="1"/>
        <v>100.66883751609264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157470.6</v>
      </c>
      <c r="E56" s="104">
        <f t="shared" si="11"/>
        <v>157470.6</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157470.6</v>
      </c>
      <c r="E57" s="247">
        <v>157470.6</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142873.20000000001</v>
      </c>
      <c r="E68" s="104">
        <f t="shared" si="13"/>
        <v>169815.61</v>
      </c>
      <c r="F68" s="93">
        <f t="shared" si="1"/>
        <v>118.85756740942317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37308.82</v>
      </c>
      <c r="E69" s="104">
        <f t="shared" si="14"/>
        <v>60422.69</v>
      </c>
      <c r="F69" s="93">
        <f t="shared" si="1"/>
        <v>161.95283045671238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37308.82</v>
      </c>
      <c r="E70" s="104">
        <f t="shared" si="15"/>
        <v>60313.46</v>
      </c>
      <c r="F70" s="93">
        <f t="shared" si="1"/>
        <v>161.66005786299326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37308.82</v>
      </c>
      <c r="E72" s="247">
        <v>60313.46</v>
      </c>
      <c r="F72" s="93">
        <f t="shared" si="1"/>
        <v>161.66005786299326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109.23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10714.539999999999</v>
      </c>
      <c r="E78" s="104">
        <f>E79+SUM(E82:E84)-E85+E86</f>
        <v>10417.31</v>
      </c>
      <c r="F78" s="93">
        <f t="shared" si="1"/>
        <v>97.225919171518342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43.73</v>
      </c>
      <c r="E84" s="247">
        <v>45.22</v>
      </c>
      <c r="F84" s="93">
        <f t="shared" si="1"/>
        <v>103.40727189572377</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10670.81</v>
      </c>
      <c r="E86" s="247">
        <v>10372.09</v>
      </c>
      <c r="F86" s="93">
        <f t="shared" si="1"/>
        <v>97.200587396833043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9647.4600000000009</v>
      </c>
      <c r="E146" s="104">
        <f t="shared" si="26"/>
        <v>899.09999999999991</v>
      </c>
      <c r="F146" s="93">
        <f t="shared" si="1"/>
        <v>9.319551467432877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10768.44</v>
      </c>
      <c r="E159" s="247">
        <v>1702.59</v>
      </c>
      <c r="F159" s="93">
        <f t="shared" si="1"/>
        <v>15.810925259369043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317.49</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1120.98</v>
      </c>
      <c r="E163" s="247">
        <v>1120.98</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85202.38</v>
      </c>
      <c r="E170" s="104">
        <f t="shared" si="29"/>
        <v>98076.51</v>
      </c>
      <c r="F170" s="93">
        <f t="shared" si="1"/>
        <v>115.11005913215099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85202.38</v>
      </c>
      <c r="E173" s="247">
        <v>98076.51</v>
      </c>
      <c r="F173" s="93">
        <f t="shared" si="1"/>
        <v>115.11005913215099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475608.45</v>
      </c>
      <c r="E175" s="104">
        <f t="shared" si="30"/>
        <v>472154.32999999996</v>
      </c>
      <c r="F175" s="93">
        <f t="shared" si="1"/>
        <v>99.273747133803013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131627.08000000002</v>
      </c>
      <c r="E176" s="104">
        <f t="shared" si="31"/>
        <v>149909.84000000003</v>
      </c>
      <c r="F176" s="93">
        <f t="shared" si="1"/>
        <v>113.88981659397139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118621.49</v>
      </c>
      <c r="E177" s="104">
        <f t="shared" si="32"/>
        <v>137585.95000000001</v>
      </c>
      <c r="F177" s="93">
        <f t="shared" si="1"/>
        <v>115.98737294566104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90671.01</v>
      </c>
      <c r="E178" s="247">
        <v>97302.55</v>
      </c>
      <c r="F178" s="93">
        <f t="shared" si="1"/>
        <v>107.31384816381775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12759.96</v>
      </c>
      <c r="E179" s="247">
        <v>20300.22</v>
      </c>
      <c r="F179" s="93">
        <f t="shared" si="1"/>
        <v>159.09313195339172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6818.47</v>
      </c>
      <c r="E186" s="247">
        <v>4268.7299999999996</v>
      </c>
      <c r="F186" s="93">
        <f t="shared" si="1"/>
        <v>62.605393878685391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8372.0499999999993</v>
      </c>
      <c r="E188" s="247">
        <v>15714.45</v>
      </c>
      <c r="F188" s="93">
        <f t="shared" si="1"/>
        <v>187.70133957632839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13005.59</v>
      </c>
      <c r="E189" s="247">
        <v>12323.89</v>
      </c>
      <c r="F189" s="93">
        <f t="shared" si="1"/>
        <v>94.758407730829589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343981.37</v>
      </c>
      <c r="E237" s="104">
        <f t="shared" si="41"/>
        <v>322244.48999999993</v>
      </c>
      <c r="F237" s="93">
        <f t="shared" si="1"/>
        <v>93.680797305970358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331374.33</v>
      </c>
      <c r="E238" s="104">
        <f t="shared" si="42"/>
        <v>300977.21999999997</v>
      </c>
      <c r="F238" s="93">
        <f t="shared" si="1"/>
        <v>90.82695693417169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331374.33</v>
      </c>
      <c r="E239" s="104">
        <f t="shared" si="43"/>
        <v>300977.21999999997</v>
      </c>
      <c r="F239" s="93">
        <f t="shared" si="1"/>
        <v>90.82695693417169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308202.44</v>
      </c>
      <c r="E240" s="247">
        <v>279752.92</v>
      </c>
      <c r="F240" s="93">
        <f t="shared" si="1"/>
        <v>90.769210003658628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23171.89</v>
      </c>
      <c r="E241" s="247">
        <v>21224.3</v>
      </c>
      <c r="F241" s="93">
        <f t="shared" si="1"/>
        <v>91.595031738887073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1452.8199999999779</v>
      </c>
      <c r="E245" s="104">
        <f t="shared" si="45"/>
        <v>18861.409999999974</v>
      </c>
      <c r="F245" s="93">
        <f t="shared" si="1"/>
        <v>1298.2620007984651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259488.05</v>
      </c>
      <c r="E246" s="104">
        <f t="shared" si="46"/>
        <v>302045.25</v>
      </c>
      <c r="F246" s="93">
        <f t="shared" si="1"/>
        <v>116.40044695699861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259488.05</v>
      </c>
      <c r="E247" s="247">
        <v>302045.25</v>
      </c>
      <c r="F247" s="93">
        <f t="shared" si="1"/>
        <v>116.40044695699861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258035.23</v>
      </c>
      <c r="E250" s="104">
        <f t="shared" si="47"/>
        <v>283183.84000000003</v>
      </c>
      <c r="F250" s="93">
        <f t="shared" si="1"/>
        <v>109.74619240946286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258035.23</v>
      </c>
      <c r="E252" s="247">
        <v>283183.84000000003</v>
      </c>
      <c r="F252" s="93">
        <f t="shared" si="1"/>
        <v>109.74619240946286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11154.22</v>
      </c>
      <c r="E255" s="247">
        <v>2405.86</v>
      </c>
      <c r="F255" s="93">
        <f t="shared" si="1"/>
        <v>21.569056375075981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41452.21</v>
      </c>
      <c r="E259" s="104">
        <f t="shared" si="49"/>
        <v>663.67</v>
      </c>
      <c r="F259" s="93">
        <f t="shared" si="1"/>
        <v>1.6010485327561546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41452.21</v>
      </c>
      <c r="E260" s="248">
        <v>663.67</v>
      </c>
      <c r="F260" s="97">
        <f t="shared" si="1"/>
        <v>1.6010485327561546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10768.44</v>
      </c>
      <c r="E264" s="247">
        <v>2020.08</v>
      </c>
      <c r="F264" s="93">
        <f t="shared" si="50"/>
        <v>18.759263180182089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10670.81</v>
      </c>
      <c r="E268" s="247">
        <v>10372.09</v>
      </c>
      <c r="F268" s="93">
        <f t="shared" si="50"/>
        <v>97.200587396833043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118621.49</v>
      </c>
      <c r="E288" s="247">
        <v>137585.95000000001</v>
      </c>
      <c r="F288" s="93">
        <f t="shared" si="50"/>
        <v>115.98737294566104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13005.59</v>
      </c>
      <c r="E290" s="247">
        <v>12323.89</v>
      </c>
      <c r="F290" s="93">
        <f t="shared" si="50"/>
        <v>94.758407730829589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61.7</v>
      </c>
      <c r="E302" s="247">
        <v>15714.45</v>
      </c>
      <c r="F302" s="93" t="str">
        <f t="shared" si="50"/>
        <v>&gt;&gt;100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4" workbookViewId="0">
      <selection activeCell="D122" sqref="D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1226800.8399999999</v>
      </c>
      <c r="E114" s="81">
        <f t="shared" si="22"/>
        <v>1346051.9300000002</v>
      </c>
      <c r="F114" s="63">
        <f t="shared" si="1"/>
        <v>109.7204930182474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1171894.6599999999</v>
      </c>
      <c r="E115" s="81">
        <f t="shared" si="23"/>
        <v>1257856.5900000001</v>
      </c>
      <c r="F115" s="63">
        <f t="shared" si="1"/>
        <v>107.33529496584617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1171894.6599999999</v>
      </c>
      <c r="E117" s="249">
        <v>1257856.5900000001</v>
      </c>
      <c r="F117" s="63">
        <f t="shared" si="1"/>
        <v>107.33529496584617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54906.18</v>
      </c>
      <c r="E126" s="249">
        <v>88195.34</v>
      </c>
      <c r="F126" s="63">
        <f t="shared" si="1"/>
        <v>160.62916779131237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1226800.8399999999</v>
      </c>
      <c r="E141" s="106">
        <f t="shared" si="28"/>
        <v>1346051.9300000002</v>
      </c>
      <c r="F141" s="82">
        <f t="shared" si="1"/>
        <v>109.7204930182474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25" sqref="K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11679.76</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11679.76</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11679.76</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v>11679.76</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9" workbookViewId="0">
      <selection activeCell="C95" sqref="C9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131627.07999999999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1369243.1900000002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1344094.58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1106961.24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188926.36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1702.92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35355.5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11148.56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25148.61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1350960.43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1325130.1199999999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1100329.7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181386.1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1702.92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37905.24</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3806.16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25830.31</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149909.84000000032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18882.990000000002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18882.990000000002</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18882.990000000002</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131026.84999999999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15714.45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102988.51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12323.89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15317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2024-02-08T09:17:15Z</cp:lastPrinted>
  <dcterms:created xsi:type="dcterms:W3CDTF">2022-04-01T05:14:30Z</dcterms:created>
  <dcterms:modified xsi:type="dcterms:W3CDTF">2024-02-08T09:17:20Z</dcterms:modified>
</cp:coreProperties>
</file>